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35" activeTab="0"/>
  </bookViews>
  <sheets>
    <sheet name="TABULADOR FINAL" sheetId="1" r:id="rId1"/>
    <sheet name="REGLAMENTO" sheetId="2" r:id="rId2"/>
  </sheets>
  <definedNames/>
  <calcPr fullCalcOnLoad="1"/>
</workbook>
</file>

<file path=xl/sharedStrings.xml><?xml version="1.0" encoding="utf-8"?>
<sst xmlns="http://schemas.openxmlformats.org/spreadsheetml/2006/main" count="406" uniqueCount="149">
  <si>
    <t>INSTITUTO CHIHUAHUENSE DEL DEPORTE Y CULTURA FISICA</t>
  </si>
  <si>
    <t>INSTALACIÓN</t>
  </si>
  <si>
    <t>ESTADIO OLÍMPICO</t>
  </si>
  <si>
    <t>OFICIALES</t>
  </si>
  <si>
    <t>ESCOLARES</t>
  </si>
  <si>
    <t>PÚBLICOS</t>
  </si>
  <si>
    <t>EVENTOS</t>
  </si>
  <si>
    <t>NO OFICIALES</t>
  </si>
  <si>
    <t>PRIVADOS</t>
  </si>
  <si>
    <t>EVENTO DEPORTIVO DIURNO</t>
  </si>
  <si>
    <t>EVENTO DEPORTIVO NOCTURNO</t>
  </si>
  <si>
    <t>EVENTO CULTURAL  O SOCIAL</t>
  </si>
  <si>
    <t>GIMNASIO NAYO REVILLA</t>
  </si>
  <si>
    <t>GIMNASIO RODRIGO M. QUEVEDO</t>
  </si>
  <si>
    <t>GRADUACIÓN</t>
  </si>
  <si>
    <t>ANEXO POSTERIOR (POR HORA)</t>
  </si>
  <si>
    <t>JARDINES EL MORTERO</t>
  </si>
  <si>
    <t>UNIDAD "BUGARINI"</t>
  </si>
  <si>
    <t>Sin Costo</t>
  </si>
  <si>
    <t>SECRETARÍA DE EDUCACIÓN CULTURA Y DEPORTE</t>
  </si>
  <si>
    <t>ESTACIONAMIENTO CD. DEPORTIVA</t>
  </si>
  <si>
    <t>HOSPEDAJE DIARIO POR VEHÍCULO</t>
  </si>
  <si>
    <t>USO DEL TABULADOR</t>
  </si>
  <si>
    <t>Con la finalidad de unificar los criterios de determinación de las cuotas para los distintos eventos que se desarrollarán dentro de las instalaciones operadas por el Instituto, se considera de vital importancia el llevar a cabo la conceptualización de las variables utilizadas y la exposición de las políticas de aplicación del tabulador de cuotas de recuperación de las Unidades Deportivas.</t>
  </si>
  <si>
    <t>DEFINICIONES</t>
  </si>
  <si>
    <t>Todas las instalaciones excepto una, el Estadio Olímpico, cuentan con las mismas variables, por  lo cual, solamente se describirá a detalle dicho caso, por los demás se tomará como uniformes las variables a definir y por tanto no se detallarán dichos casos.</t>
  </si>
  <si>
    <t>Dichas variables son las más importantes debido a que definen el grupo al cual pertenece el evento, en éste sentido se cuenta con cinco variables divididas en dos grupos los cuales se detallan a continuación:</t>
  </si>
  <si>
    <r>
      <t>Eventos Escolares:</t>
    </r>
    <r>
      <rPr>
        <sz val="10"/>
        <rFont val="Arial Narrow"/>
        <family val="2"/>
      </rPr>
      <t xml:space="preserve"> Se divide en dos subgrupos descritos a continuación</t>
    </r>
  </si>
  <si>
    <r>
      <t>Particulares</t>
    </r>
    <r>
      <rPr>
        <sz val="10"/>
        <rFont val="Arial Narrow"/>
        <family val="2"/>
      </rPr>
      <t>: Eventos solicitados u organizados por escuelas de origen particular de cualquier nivel educativo, en los cuales, no se pretenda percibir algún tipo de recaudación de fondos de cualquier índole, en este grupo se encuentran eventos como: Justas deportivas Internas, miniolimpiadas, etc.</t>
    </r>
  </si>
  <si>
    <r>
      <t>Eventos No Deportivos:</t>
    </r>
    <r>
      <rPr>
        <sz val="10"/>
        <rFont val="Arial Narrow"/>
        <family val="2"/>
      </rPr>
      <t xml:space="preserve"> Eventos masivos cuya finalidad no incluya el fomento de la cultura física en la población chihuahuense y en los cuales se pretenda recaudar recursos por cualquier concepto, los eventos contemplados en dicha variable serán por ejemplo: Conciertos, Shows artísticos o culturales, espectáculos de cualquier tipo, los eventos deportivos excluidos en el punto anterior, etc.</t>
    </r>
  </si>
  <si>
    <t>POLÍTICAS DE APLICACIÓN DEL TABULADOR DE CUOTAS</t>
  </si>
  <si>
    <t>Se podrán  realizar las adecuaciones o instalaciones desde 12 hrs antes de la fecha del evento y se extenderá 12 hrs una vez pasado el evento para retirar el equipo y las adecuaciones realizadas al inmueble.</t>
  </si>
  <si>
    <t>De la clasificación del evento</t>
  </si>
  <si>
    <t>En caso de que se solicite el mismo horario para dos eventos, la preferencia será siempre de aquellos eventos cuya naturaleza sea altruista, organizados para la recaudación íntegra de recursos para instituciones sociales, o de fomento a la sociedad. Ofreciéndose una alternativa en horario o instalaciones al otro solicitante interesado.</t>
  </si>
  <si>
    <t>De las responsabilidades del solicitante</t>
  </si>
  <si>
    <t>Sin excepción se exigirá una póliza de garantía por daños al solicitante de un evento con fines de lucro, a estimarse de acuerdo al equipo, las modificaciones y los equipos, mobiliario o maquinaria requerida para el evento solicitado.</t>
  </si>
  <si>
    <t>El solicitante será el único responsable de garantizar la limpieza y seguridad durante el evento solicitado, desde el momento en que se realice el proceso de entrega del inmueble, hasta su recepción por parte del ICHD.</t>
  </si>
  <si>
    <t>Entregar las instalaciones en las mismas condiciones que se detallen en el acta de Entrega-Recepción del Inmueble.</t>
  </si>
  <si>
    <t>Deberá presentar ante la Subdirección de Infraestructura Deportiva el plan de logística del evento.</t>
  </si>
  <si>
    <t>EVENTOS OFICIALES</t>
  </si>
  <si>
    <t>EVENTOS NO OFICIALES</t>
  </si>
  <si>
    <r>
      <t>Oficiales</t>
    </r>
    <r>
      <rPr>
        <sz val="10"/>
        <rFont val="Arial Narrow"/>
        <family val="2"/>
      </rPr>
      <t xml:space="preserve">: Dichos eventos son aquellos solicitados u organizados por escuelas de origen público (estatal o federal) de cualquier nivel educativo, en los cuales, no se pretenda percibir algún tipo de recaudación de fondos de cualquier índole, dentro de dicho grupo se encuentran eventos como: Justas deportivas, Internas, miniolimpiadas, etc. </t>
    </r>
  </si>
  <si>
    <t>VARIABLES POR TIPO DE USUARIO</t>
  </si>
  <si>
    <t>SIN FINES DE LUCRO</t>
  </si>
  <si>
    <t>CON FINES DE LUCRO</t>
  </si>
  <si>
    <r>
      <t xml:space="preserve">Sin Fines de Lucro: </t>
    </r>
    <r>
      <rPr>
        <sz val="10"/>
        <rFont val="Arial Narrow"/>
        <family val="2"/>
      </rPr>
      <t>Cualquier evento solicitado por algún particular, sea éste una persona moral o física, perteneciente a cualquier grupo distinto a los descritos anteriormente, siempre que el fin del evento no conlleve la recaudación de ganancias por la realización del Evento.</t>
    </r>
  </si>
  <si>
    <t>VARIABLES POR TIPO DE EVENTO</t>
  </si>
  <si>
    <r>
      <t>Evento Deportivo Diurno</t>
    </r>
    <r>
      <rPr>
        <sz val="10"/>
        <rFont val="Arial Narrow"/>
        <family val="2"/>
      </rPr>
      <t>.- Eventos masivos cuya finalidad sea la de fomentar la cultura deportiva en la comunidad chihuahuense y en los que se pretenda recaudar fondos por cualquier concepto, dentro de dichos eventos se excluyen los deportes que no pertenecen a la naturaleza del inmueble, por lo tanto quedan descartados, deportes extremos, lucha libre y box, deportes motorizados en general, etc. Cuya realización se encuentre entre las 6:00 a.m. y las 6:00 p.m.</t>
    </r>
  </si>
  <si>
    <r>
      <t>Evento Deportivo Nocturno</t>
    </r>
    <r>
      <rPr>
        <sz val="10"/>
        <rFont val="Arial Narrow"/>
        <family val="2"/>
      </rPr>
      <t>.- Eventos masivos cuya finalidad sea la de fomentar la cultura deportiva en la comunidad chihuahuense y en los que se pretenda recaudar fondos por cualquier concepto, dentro de dichos eventos se excluyen los deportes que no pertenecen a la naturaleza del inmueble, por lo tanto quedan descartados, deportes extremos, lucha libre y box, deportes motorizados en general, etc. Cuya realización se encuentre entre las 6:00 p.m. y las 6:00 a.m.</t>
    </r>
  </si>
  <si>
    <r>
      <t>Hora/Entrenamiento</t>
    </r>
    <r>
      <rPr>
        <sz val="10"/>
        <rFont val="Arial Narrow"/>
        <family val="2"/>
      </rPr>
      <t>.- Eventos solicitados para la realización de prácticas, entrenamientos, clínicas, etc, cuyo periodo de utilización sea menor a 4 horas de forma contínua.</t>
    </r>
  </si>
  <si>
    <r>
      <t>Graduación.-</t>
    </r>
    <r>
      <rPr>
        <sz val="10"/>
        <rFont val="Arial Narrow"/>
        <family val="2"/>
      </rPr>
      <t xml:space="preserve"> Eventos cuya utilización sea para la realización de ceremonias de premiación, graduación, inauguraciones, muestras, etc.</t>
    </r>
  </si>
  <si>
    <t>Evento Cultural o Social.- Eventos masivos cuya finalidad no incluya el fomento de la cultura física en la población chihuahuense, los eventos contemplados en dicha variable serán por ejemplo: Conciertos, Shows artísticos o culturales, espectáculos de cualquier tipo, así como los eventos deportivos excluidos de los EVENTOS DEPORTIVOS p.e. Deportes extremos, lucha libre, box, deportes motorizados, peleas VALE TODO, etc.</t>
  </si>
  <si>
    <t>Los eventos que se cobran por hora (entrenamientos, por hora) no deben exceder las 4 horas continuas, en cuyo caso se realizará, el cobro de la cuota establecida por un evento diurno o nocturno.</t>
  </si>
  <si>
    <t>El horario diurno vá de 6:00 a.m. a 6:00 p.m. y el nocturno de 6:00 p.m. a 6:00 a.m.</t>
  </si>
  <si>
    <t>En caso de eventos que combinen ambos horarios, éste deberá clasificarse de acuerdo al horario en que finalice, p.e. si un evento inicia a las 2:00 p.m. y se prolonga hasta las 07:00 p.m. éste deberá cobrarse como nocturno.</t>
  </si>
  <si>
    <t>De los horarios</t>
  </si>
  <si>
    <t>De los Usuarios</t>
  </si>
  <si>
    <t>El ICHD es una entidad no recaudadora de recursos, por lo tanto la preferencia entre eventos siempre la tendrán aquellos solicitantes cuyo fin no incluya el lucro con las instalaciones.</t>
  </si>
  <si>
    <t>El ICHD hace el esfuerzo de dar contestación a todas las peticiones y solicitudes de préstamo, sin embargo sus recursos son limitados y el espacio en las instalaciones es uno de ellos, por lo que las solicitudes pueden no contestarse positivamente todas y en caso de ser positivas, la programación se otorgrará de acuerdo a la disponibilidad existente al momento.</t>
  </si>
  <si>
    <t>El Instituto se reserva el derecho de otorgar permisos de venta tanto en el interior como en el exterior del inmueble.</t>
  </si>
  <si>
    <t>SECCIÓN NORESTE SOL:</t>
  </si>
  <si>
    <t>SECCIÓN NOROESTE SOL:</t>
  </si>
  <si>
    <t>SECCIÓN CENTRAL SOMBRA:</t>
  </si>
  <si>
    <t>SECCIÓN NORESTE SOMBRA:</t>
  </si>
  <si>
    <t>SECCIÓN NOROESTE SOMBRA:</t>
  </si>
  <si>
    <t>SECCIÓN BUTACAS:</t>
  </si>
  <si>
    <r>
      <t>TOTAL</t>
    </r>
    <r>
      <rPr>
        <b/>
        <sz val="10"/>
        <rFont val="Arial"/>
        <family val="2"/>
      </rPr>
      <t>:</t>
    </r>
  </si>
  <si>
    <t>CAPACIDAD APROXIMADA DE LAS INSTALACIONES</t>
  </si>
  <si>
    <t>GRADAS</t>
  </si>
  <si>
    <t>SECCIÓN NORTE:</t>
  </si>
  <si>
    <t>SECCIÓN SUR:</t>
  </si>
  <si>
    <t>SECCIÓN ESTE:</t>
  </si>
  <si>
    <t>SECCIÓN OESTE:</t>
  </si>
  <si>
    <t>SECCIÓN SÓTANO ESTE:</t>
  </si>
  <si>
    <t>SECCIÓN SÓTANO OESTE:</t>
  </si>
  <si>
    <t>SECCIÓN ALTA NORTE:</t>
  </si>
  <si>
    <t>SECCIÓN ALTA SUR:</t>
  </si>
  <si>
    <t>SECCIÓN ALTA ESTE:</t>
  </si>
  <si>
    <t>SECCIÓN ALTA OESTE:</t>
  </si>
  <si>
    <t>AREA I:</t>
  </si>
  <si>
    <t>AREA II:</t>
  </si>
  <si>
    <t>AREA III:</t>
  </si>
  <si>
    <t>BUTACAS DE SOMBRA:</t>
  </si>
  <si>
    <t>GRADAS DE SOL:</t>
  </si>
  <si>
    <t>SUBDIRECCIÓN DE INFRAESTRUCTURA DEPORTIVA</t>
  </si>
  <si>
    <t>ICHD</t>
  </si>
  <si>
    <t>MIN</t>
  </si>
  <si>
    <t>MAX</t>
  </si>
  <si>
    <t>De las cuotas establecidas</t>
  </si>
  <si>
    <t xml:space="preserve">Son de carácter general, sin embargo se reconoce, que los grupos aunque se componen de "entidades o personas" similares, no son homogeneas. Dicho de otra forma, existen escuelas publicas que se diferencían entre sí por su ubicación, su alumnado, y por ende de sus recursos disponibles. </t>
  </si>
  <si>
    <t>ASOCIACION</t>
  </si>
  <si>
    <t>Estos eventos son  solicitados y organizados, única y exclusivamente por dependencias gubernamentales, de cualquiera de los tres niveles de gobierno, siempre que el fin del evento sea, el desarrollo y fomento social, educativo, sin fines de lucro (p.e. no se cobre entrada). Dentro de este grupo se encuentran igualmente los programas OPERADOS DIRECTAMENTE por el ICHD.</t>
  </si>
  <si>
    <r>
      <t xml:space="preserve">Eventos Privados: </t>
    </r>
    <r>
      <rPr>
        <sz val="10"/>
        <rFont val="Arial Narrow"/>
        <family val="2"/>
      </rPr>
      <t>Se divide en tres subgrupos a describir a continuación:</t>
    </r>
  </si>
  <si>
    <r>
      <t xml:space="preserve">Con Fines de Lucro: </t>
    </r>
    <r>
      <rPr>
        <sz val="10"/>
        <rFont val="Arial Narrow"/>
        <family val="2"/>
      </rPr>
      <t>Cualquier evento solicitado por algún particular, sea éste una persona moral o física, perteneciente a cualquier grupo distinto a los descritos anteriormente, siempre que el fin del evento conlleve la recaudación de ganancias por la realización del Evento.</t>
    </r>
  </si>
  <si>
    <r>
      <rPr>
        <i/>
        <sz val="10"/>
        <rFont val="Arial Narrow"/>
        <family val="2"/>
      </rPr>
      <t>Asociación:</t>
    </r>
    <r>
      <rPr>
        <b/>
        <sz val="10"/>
        <rFont val="Arial Narrow"/>
        <family val="2"/>
      </rPr>
      <t xml:space="preserve"> </t>
    </r>
    <r>
      <rPr>
        <sz val="10"/>
        <rFont val="Arial Narrow"/>
        <family val="2"/>
      </rPr>
      <t>Son los eventos solicitados por las Asociaciones Deportivas y Civiles, cuyo objeto sea el desarrollo del Deporte, mediante la realización de competencias de</t>
    </r>
    <r>
      <rPr>
        <b/>
        <sz val="10"/>
        <rFont val="Arial Narrow"/>
        <family val="2"/>
      </rPr>
      <t xml:space="preserve"> </t>
    </r>
    <r>
      <rPr>
        <sz val="10"/>
        <rFont val="Arial Narrow"/>
        <family val="2"/>
      </rPr>
      <t>fogueo, torneos, entrenamientos, en los cuales no se genere ningún ingreso por concepto de cuotas como (inscripciones, mensualidades, etc), boletos de acceso, etc. NOTA: En el caso de que el Evento no coincida con lo anterior, deberá aplicárse la cuota correspondiente a un Evento Privado Sin Fines de Lucro.</t>
    </r>
  </si>
  <si>
    <t>En este sentido se aplicarán una serie de descuentos categorizados para aquellas solicitudes realizadas por los siguientes usuarios.</t>
  </si>
  <si>
    <t>ESCUELAS PÚBLICAS</t>
  </si>
  <si>
    <t>ESCUELAS PRIVADAS</t>
  </si>
  <si>
    <t>Alumnado</t>
  </si>
  <si>
    <t>CANT</t>
  </si>
  <si>
    <t>Ubicación</t>
  </si>
  <si>
    <t>50-100</t>
  </si>
  <si>
    <t>101-180</t>
  </si>
  <si>
    <t>180-mas</t>
  </si>
  <si>
    <t>A</t>
  </si>
  <si>
    <t>B</t>
  </si>
  <si>
    <t>C</t>
  </si>
  <si>
    <t>ZONA</t>
  </si>
  <si>
    <t>Descuento</t>
  </si>
  <si>
    <t>PUNTOS</t>
  </si>
  <si>
    <t>2-3</t>
  </si>
  <si>
    <t>4-5</t>
  </si>
  <si>
    <t>Mensualidad</t>
  </si>
  <si>
    <t>180-250</t>
  </si>
  <si>
    <t>250 - mas</t>
  </si>
  <si>
    <t>1 a 1.5 S.M.V.</t>
  </si>
  <si>
    <t>1.6 a 2.5 S.M.V.</t>
  </si>
  <si>
    <t>2.6 o mas S.M.V.</t>
  </si>
  <si>
    <t>Boletaje</t>
  </si>
  <si>
    <t>Inscripcion</t>
  </si>
  <si>
    <t>Venta cerveza</t>
  </si>
  <si>
    <t>Puntaje</t>
  </si>
  <si>
    <t>Lo no contemplado en las presente políticas y directrices, será determinado en acuerdo a lo dispuesto por el C. Director y tomando en cuenta las posibilidades económicas del solicitante.</t>
  </si>
  <si>
    <t>NOTAS</t>
  </si>
  <si>
    <t>CONDICIONES</t>
  </si>
  <si>
    <t>Asistencia</t>
  </si>
  <si>
    <t>3-5</t>
  </si>
  <si>
    <t>1-2</t>
  </si>
  <si>
    <t>Status Público</t>
  </si>
  <si>
    <t>Alto</t>
  </si>
  <si>
    <t>Medio</t>
  </si>
  <si>
    <t>bajo</t>
  </si>
  <si>
    <t>5 o mas</t>
  </si>
  <si>
    <t>DEPENDENCIA</t>
  </si>
  <si>
    <t>HORA/ENTRENAMIENTO DIURNO</t>
  </si>
  <si>
    <t>HORA/ENTRENAMIENTO NOCTURNO</t>
  </si>
  <si>
    <t>HORA ENTRENAMIENTO NOCTURNO</t>
  </si>
  <si>
    <t>EVENTO DEPORTIVO CAMPO NO.1</t>
  </si>
  <si>
    <t>EVENTO DEPORTIVO CAMPO NO.1 Y 2</t>
  </si>
  <si>
    <t>ÁREA No. 2 Y 3 NOCTURNO</t>
  </si>
  <si>
    <t>ÁREA No. 1 NOCTURNO</t>
  </si>
  <si>
    <t>ÁREA No. 1 DIURNO</t>
  </si>
  <si>
    <t>ÁREA No. 2 Y 3 DIURNO</t>
  </si>
  <si>
    <t>CAMPOS FUTBOL AMERICANO CD. DEPORTIVA Y UNIDAD DEPORTIVA SUR</t>
  </si>
  <si>
    <t>CAMPOS DE FUTBOL, BEISBOL</t>
  </si>
  <si>
    <t>ESTADIO CHIHUAHUA Y JUAREZ VIVE</t>
  </si>
  <si>
    <t>ESTADIO CARTA BLANCA (JUÁREZ)</t>
  </si>
  <si>
    <t>ESTADIO MANUEL L. ALMANZA</t>
  </si>
  <si>
    <t>TABULADOR PARA USO DE INSTALACIONES DEPORTIVAS VIGENTE AL 2018</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</si>
</sst>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s>
  <fonts count="53">
    <font>
      <sz val="10"/>
      <name val="Arial"/>
      <family val="0"/>
    </font>
    <font>
      <b/>
      <sz val="10"/>
      <name val="Arial Narrow"/>
      <family val="2"/>
    </font>
    <font>
      <sz val="10"/>
      <name val="Arial Narrow"/>
      <family val="2"/>
    </font>
    <font>
      <b/>
      <sz val="8"/>
      <name val="Arial Narrow"/>
      <family val="2"/>
    </font>
    <font>
      <sz val="8"/>
      <name val="Arial Narrow"/>
      <family val="2"/>
    </font>
    <font>
      <b/>
      <sz val="8"/>
      <color indexed="9"/>
      <name val="Arial Narrow"/>
      <family val="2"/>
    </font>
    <font>
      <sz val="8"/>
      <color indexed="9"/>
      <name val="Arial Narrow"/>
      <family val="2"/>
    </font>
    <font>
      <b/>
      <sz val="10"/>
      <name val="Franklin Gothic Demi"/>
      <family val="2"/>
    </font>
    <font>
      <sz val="12"/>
      <name val="Franklin Gothic Demi"/>
      <family val="2"/>
    </font>
    <font>
      <sz val="9"/>
      <name val="Franklin Gothic Demi"/>
      <family val="2"/>
    </font>
    <font>
      <i/>
      <u val="single"/>
      <sz val="10"/>
      <name val="Arial Narrow"/>
      <family val="2"/>
    </font>
    <font>
      <i/>
      <sz val="10"/>
      <name val="Arial Narrow"/>
      <family val="2"/>
    </font>
    <font>
      <b/>
      <sz val="10"/>
      <name val="Arial"/>
      <family val="2"/>
    </font>
    <font>
      <b/>
      <i/>
      <sz val="10"/>
      <name val="Arial Narrow"/>
      <family val="2"/>
    </font>
    <font>
      <i/>
      <sz val="10"/>
      <name val="Arial"/>
      <family val="2"/>
    </font>
    <font>
      <b/>
      <sz val="7"/>
      <name val="Arial Narrow"/>
      <family val="2"/>
    </font>
    <font>
      <b/>
      <sz val="14"/>
      <name val="Arial Narrow"/>
      <family val="2"/>
    </font>
    <font>
      <b/>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indexed="63"/>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14">
    <xf numFmtId="0" fontId="0" fillId="0" borderId="0" xfId="0" applyAlignment="1">
      <alignment/>
    </xf>
    <xf numFmtId="0" fontId="2" fillId="0" borderId="0" xfId="0" applyFont="1" applyAlignment="1">
      <alignment/>
    </xf>
    <xf numFmtId="0" fontId="4" fillId="0" borderId="0" xfId="0" applyFont="1" applyAlignment="1">
      <alignment wrapText="1"/>
    </xf>
    <xf numFmtId="0" fontId="12" fillId="0" borderId="0" xfId="0" applyFont="1" applyAlignment="1">
      <alignment/>
    </xf>
    <xf numFmtId="0" fontId="14" fillId="0" borderId="0" xfId="0" applyFont="1" applyAlignment="1">
      <alignment/>
    </xf>
    <xf numFmtId="0" fontId="0" fillId="0" borderId="0" xfId="0" applyFont="1" applyAlignment="1">
      <alignment horizontal="justify" vertical="top"/>
    </xf>
    <xf numFmtId="0" fontId="0" fillId="0" borderId="0" xfId="0" applyFont="1" applyAlignment="1">
      <alignment/>
    </xf>
    <xf numFmtId="0" fontId="3" fillId="0" borderId="10" xfId="0" applyFont="1" applyBorder="1" applyAlignment="1">
      <alignment horizontal="center" wrapText="1"/>
    </xf>
    <xf numFmtId="0" fontId="15" fillId="0" borderId="10" xfId="0" applyFont="1" applyBorder="1" applyAlignment="1">
      <alignment horizontal="center" wrapText="1"/>
    </xf>
    <xf numFmtId="0" fontId="3" fillId="33" borderId="10" xfId="0" applyFont="1" applyFill="1" applyBorder="1" applyAlignment="1">
      <alignment horizontal="center" wrapText="1"/>
    </xf>
    <xf numFmtId="0" fontId="2" fillId="0" borderId="0" xfId="0" applyFont="1" applyAlignment="1">
      <alignment horizontal="center"/>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Alignment="1">
      <alignment/>
    </xf>
    <xf numFmtId="0" fontId="1" fillId="0" borderId="0" xfId="0" applyFont="1" applyAlignment="1">
      <alignment vertical="top" wrapText="1"/>
    </xf>
    <xf numFmtId="0" fontId="2" fillId="0" borderId="0" xfId="0" applyFont="1" applyAlignment="1">
      <alignment vertical="top" wrapText="1"/>
    </xf>
    <xf numFmtId="0" fontId="1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1" fillId="0" borderId="10" xfId="0" applyFont="1" applyBorder="1" applyAlignment="1">
      <alignment horizontal="center" vertical="top" wrapText="1"/>
    </xf>
    <xf numFmtId="0" fontId="2" fillId="0" borderId="10" xfId="0" applyFont="1" applyBorder="1" applyAlignment="1">
      <alignment vertical="top" wrapText="1"/>
    </xf>
    <xf numFmtId="16" fontId="2" fillId="0" borderId="10" xfId="0" applyNumberFormat="1" applyFont="1" applyBorder="1" applyAlignment="1" quotePrefix="1">
      <alignment horizontal="right" vertical="top" wrapText="1"/>
    </xf>
    <xf numFmtId="9" fontId="2" fillId="0" borderId="10" xfId="0" applyNumberFormat="1" applyFont="1" applyBorder="1" applyAlignment="1">
      <alignment vertical="top" wrapText="1"/>
    </xf>
    <xf numFmtId="0" fontId="2" fillId="0" borderId="10" xfId="0" applyFont="1" applyBorder="1" applyAlignment="1" quotePrefix="1">
      <alignment horizontal="right" vertical="top" wrapText="1"/>
    </xf>
    <xf numFmtId="0" fontId="2" fillId="0" borderId="10" xfId="0" applyFont="1" applyBorder="1" applyAlignment="1">
      <alignment horizontal="right" vertical="top" wrapText="1"/>
    </xf>
    <xf numFmtId="0" fontId="0" fillId="0" borderId="0" xfId="0" applyFont="1" applyAlignment="1">
      <alignment vertical="top" wrapText="1"/>
    </xf>
    <xf numFmtId="0" fontId="2" fillId="0" borderId="0" xfId="0" applyFont="1" applyAlignment="1">
      <alignment/>
    </xf>
    <xf numFmtId="0" fontId="2" fillId="0" borderId="10" xfId="0" applyFont="1" applyBorder="1" applyAlignment="1">
      <alignment/>
    </xf>
    <xf numFmtId="0" fontId="1" fillId="0" borderId="10" xfId="0" applyFont="1" applyBorder="1" applyAlignment="1">
      <alignment/>
    </xf>
    <xf numFmtId="190" fontId="2" fillId="0" borderId="10" xfId="0" applyNumberFormat="1" applyFont="1" applyBorder="1" applyAlignment="1">
      <alignment vertical="top" wrapText="1"/>
    </xf>
    <xf numFmtId="0" fontId="2" fillId="0" borderId="0" xfId="0" applyFont="1" applyFill="1" applyBorder="1" applyAlignment="1">
      <alignment/>
    </xf>
    <xf numFmtId="0" fontId="2" fillId="0" borderId="10" xfId="0" applyFont="1" applyFill="1" applyBorder="1" applyAlignment="1">
      <alignment/>
    </xf>
    <xf numFmtId="0" fontId="2" fillId="0" borderId="10" xfId="0" applyFont="1" applyBorder="1" applyAlignment="1">
      <alignment horizontal="left" vertical="top" wrapText="1"/>
    </xf>
    <xf numFmtId="0" fontId="11" fillId="0" borderId="0" xfId="0" applyFont="1" applyBorder="1" applyAlignment="1">
      <alignment horizontal="center" vertical="top" wrapText="1"/>
    </xf>
    <xf numFmtId="0" fontId="2" fillId="0" borderId="0" xfId="0" applyFont="1" applyBorder="1" applyAlignment="1">
      <alignment horizontal="left" vertical="top" wrapText="1"/>
    </xf>
    <xf numFmtId="0" fontId="52" fillId="34" borderId="11" xfId="0" applyFont="1" applyFill="1" applyBorder="1" applyAlignment="1">
      <alignment wrapText="1"/>
    </xf>
    <xf numFmtId="0" fontId="6" fillId="34" borderId="0" xfId="0" applyFont="1" applyFill="1" applyBorder="1" applyAlignment="1">
      <alignment wrapText="1"/>
    </xf>
    <xf numFmtId="0" fontId="6" fillId="34" borderId="0" xfId="0" applyFont="1" applyFill="1" applyBorder="1" applyAlignment="1">
      <alignment horizontal="center" wrapText="1"/>
    </xf>
    <xf numFmtId="0" fontId="6" fillId="34" borderId="12" xfId="0" applyFont="1" applyFill="1" applyBorder="1" applyAlignment="1">
      <alignment wrapText="1"/>
    </xf>
    <xf numFmtId="0" fontId="4" fillId="0" borderId="11" xfId="0" applyFont="1" applyBorder="1" applyAlignment="1">
      <alignment wrapText="1"/>
    </xf>
    <xf numFmtId="0" fontId="4" fillId="0" borderId="0" xfId="0" applyFont="1" applyBorder="1" applyAlignment="1">
      <alignment wrapText="1"/>
    </xf>
    <xf numFmtId="4" fontId="4" fillId="33" borderId="0" xfId="49" applyNumberFormat="1" applyFont="1" applyFill="1" applyBorder="1" applyAlignment="1">
      <alignment wrapText="1"/>
    </xf>
    <xf numFmtId="4" fontId="4" fillId="0" borderId="0" xfId="49" applyNumberFormat="1" applyFont="1" applyBorder="1" applyAlignment="1">
      <alignment wrapText="1"/>
    </xf>
    <xf numFmtId="0" fontId="4" fillId="0" borderId="0" xfId="0" applyFont="1" applyBorder="1" applyAlignment="1">
      <alignment horizontal="center" wrapText="1"/>
    </xf>
    <xf numFmtId="0" fontId="3" fillId="0" borderId="0" xfId="0" applyFont="1" applyBorder="1" applyAlignment="1">
      <alignment horizontal="right" wrapText="1"/>
    </xf>
    <xf numFmtId="0" fontId="17" fillId="0" borderId="0" xfId="0" applyFont="1" applyBorder="1" applyAlignment="1">
      <alignment wrapText="1"/>
    </xf>
    <xf numFmtId="0" fontId="4" fillId="35" borderId="0" xfId="0" applyFont="1" applyFill="1" applyBorder="1" applyAlignment="1">
      <alignment wrapText="1"/>
    </xf>
    <xf numFmtId="0" fontId="4" fillId="35" borderId="12" xfId="0" applyFont="1" applyFill="1" applyBorder="1" applyAlignment="1">
      <alignment wrapText="1"/>
    </xf>
    <xf numFmtId="0" fontId="5" fillId="34" borderId="0" xfId="0" applyFont="1" applyFill="1" applyBorder="1" applyAlignment="1">
      <alignment wrapText="1"/>
    </xf>
    <xf numFmtId="0" fontId="5" fillId="34" borderId="0" xfId="0" applyFont="1" applyFill="1" applyBorder="1" applyAlignment="1">
      <alignment horizontal="center" wrapText="1"/>
    </xf>
    <xf numFmtId="0" fontId="4" fillId="0" borderId="12" xfId="0" applyFont="1" applyBorder="1" applyAlignment="1">
      <alignment wrapText="1"/>
    </xf>
    <xf numFmtId="0" fontId="3" fillId="0" borderId="0" xfId="0" applyFont="1" applyBorder="1" applyAlignment="1">
      <alignment wrapText="1"/>
    </xf>
    <xf numFmtId="4" fontId="4" fillId="0" borderId="0" xfId="49" applyNumberFormat="1" applyFont="1" applyFill="1" applyBorder="1" applyAlignment="1">
      <alignment wrapText="1"/>
    </xf>
    <xf numFmtId="0" fontId="3" fillId="35" borderId="0" xfId="0" applyFont="1" applyFill="1" applyBorder="1" applyAlignment="1">
      <alignment horizontal="right" wrapText="1"/>
    </xf>
    <xf numFmtId="0" fontId="3" fillId="35" borderId="12" xfId="0" applyFont="1" applyFill="1" applyBorder="1" applyAlignment="1">
      <alignment wrapText="1"/>
    </xf>
    <xf numFmtId="0" fontId="4" fillId="34" borderId="0" xfId="0" applyFont="1" applyFill="1" applyBorder="1" applyAlignment="1">
      <alignment wrapText="1"/>
    </xf>
    <xf numFmtId="0" fontId="4" fillId="34" borderId="12" xfId="0" applyFont="1" applyFill="1" applyBorder="1" applyAlignment="1">
      <alignment wrapText="1"/>
    </xf>
    <xf numFmtId="4" fontId="4" fillId="35" borderId="0" xfId="49" applyNumberFormat="1" applyFont="1" applyFill="1" applyBorder="1" applyAlignment="1">
      <alignment wrapText="1"/>
    </xf>
    <xf numFmtId="0" fontId="2" fillId="35" borderId="0" xfId="0" applyFont="1" applyFill="1" applyBorder="1" applyAlignment="1">
      <alignment/>
    </xf>
    <xf numFmtId="0" fontId="2" fillId="35" borderId="12" xfId="0" applyFont="1" applyFill="1" applyBorder="1" applyAlignment="1">
      <alignment/>
    </xf>
    <xf numFmtId="0" fontId="2" fillId="0" borderId="0" xfId="0" applyFont="1" applyFill="1" applyBorder="1" applyAlignment="1">
      <alignment/>
    </xf>
    <xf numFmtId="0" fontId="4" fillId="34" borderId="0" xfId="0" applyFont="1" applyFill="1" applyBorder="1" applyAlignment="1">
      <alignment horizontal="center" wrapText="1"/>
    </xf>
    <xf numFmtId="0" fontId="4" fillId="0" borderId="13" xfId="0" applyFont="1" applyBorder="1" applyAlignment="1">
      <alignment wrapText="1"/>
    </xf>
    <xf numFmtId="0" fontId="4" fillId="0" borderId="14" xfId="0" applyFont="1" applyBorder="1" applyAlignment="1">
      <alignment wrapText="1"/>
    </xf>
    <xf numFmtId="4" fontId="4" fillId="33" borderId="14" xfId="49" applyNumberFormat="1" applyFont="1" applyFill="1" applyBorder="1" applyAlignment="1">
      <alignment wrapText="1"/>
    </xf>
    <xf numFmtId="4" fontId="4" fillId="0" borderId="14" xfId="49" applyNumberFormat="1" applyFont="1" applyBorder="1" applyAlignment="1">
      <alignment wrapText="1"/>
    </xf>
    <xf numFmtId="0" fontId="4" fillId="0" borderId="14" xfId="0" applyFont="1" applyBorder="1" applyAlignment="1">
      <alignment horizontal="center" wrapText="1"/>
    </xf>
    <xf numFmtId="0" fontId="2" fillId="35" borderId="14" xfId="0" applyFont="1" applyFill="1" applyBorder="1" applyAlignment="1">
      <alignment/>
    </xf>
    <xf numFmtId="0" fontId="2" fillId="35" borderId="15" xfId="0" applyFont="1" applyFill="1" applyBorder="1" applyAlignment="1">
      <alignment/>
    </xf>
    <xf numFmtId="0" fontId="8"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 fillId="0" borderId="0" xfId="0" applyFont="1" applyBorder="1" applyAlignment="1">
      <alignment horizontal="center" vertical="center"/>
    </xf>
    <xf numFmtId="0" fontId="3" fillId="0" borderId="10"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0" xfId="0" applyFont="1" applyBorder="1" applyAlignment="1">
      <alignment horizontal="center" wrapText="1"/>
    </xf>
    <xf numFmtId="0" fontId="3" fillId="0" borderId="12" xfId="0" applyFont="1" applyBorder="1" applyAlignment="1">
      <alignment horizontal="center" wrapText="1"/>
    </xf>
    <xf numFmtId="0" fontId="4" fillId="0" borderId="16" xfId="0" applyFont="1" applyBorder="1" applyAlignment="1">
      <alignment horizontal="center" wrapText="1"/>
    </xf>
    <xf numFmtId="0" fontId="4" fillId="0" borderId="18" xfId="0" applyFont="1" applyBorder="1" applyAlignment="1">
      <alignment horizontal="center" wrapText="1"/>
    </xf>
    <xf numFmtId="0" fontId="15" fillId="0" borderId="21" xfId="0" applyFont="1" applyBorder="1" applyAlignment="1">
      <alignment horizontal="center" wrapText="1"/>
    </xf>
    <xf numFmtId="0" fontId="3" fillId="0" borderId="21" xfId="0" applyFont="1" applyBorder="1" applyAlignment="1">
      <alignment horizontal="center" wrapText="1"/>
    </xf>
    <xf numFmtId="0" fontId="52" fillId="34" borderId="11" xfId="0" applyFont="1" applyFill="1" applyBorder="1" applyAlignment="1">
      <alignment horizontal="left" wrapText="1"/>
    </xf>
    <xf numFmtId="0" fontId="52" fillId="34" borderId="0" xfId="0" applyFont="1" applyFill="1" applyBorder="1" applyAlignment="1">
      <alignment horizontal="left" wrapText="1"/>
    </xf>
    <xf numFmtId="0" fontId="5" fillId="34" borderId="0" xfId="0" applyFont="1" applyFill="1" applyBorder="1" applyAlignment="1">
      <alignment horizontal="center" wrapText="1"/>
    </xf>
    <xf numFmtId="0" fontId="5" fillId="34" borderId="12" xfId="0" applyFont="1" applyFill="1" applyBorder="1" applyAlignment="1">
      <alignment horizontal="center" wrapText="1"/>
    </xf>
    <xf numFmtId="0" fontId="16" fillId="0" borderId="12" xfId="0" applyFont="1" applyBorder="1" applyAlignment="1">
      <alignment horizontal="center" wrapText="1"/>
    </xf>
    <xf numFmtId="0" fontId="52" fillId="34" borderId="11" xfId="0" applyFont="1" applyFill="1" applyBorder="1" applyAlignment="1">
      <alignment horizontal="left" vertical="top"/>
    </xf>
    <xf numFmtId="0" fontId="52" fillId="34" borderId="0" xfId="0" applyFont="1" applyFill="1" applyBorder="1" applyAlignment="1">
      <alignment horizontal="left" vertical="top"/>
    </xf>
    <xf numFmtId="0" fontId="16" fillId="0" borderId="0" xfId="0" applyFont="1" applyBorder="1" applyAlignment="1">
      <alignment horizontal="center"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16" xfId="0" applyFont="1" applyBorder="1" applyAlignment="1">
      <alignment horizontal="center" vertical="top" wrapText="1"/>
    </xf>
    <xf numFmtId="0" fontId="1" fillId="0" borderId="18" xfId="0" applyFont="1" applyBorder="1" applyAlignment="1">
      <alignment horizontal="center" vertical="top" wrapText="1"/>
    </xf>
    <xf numFmtId="0" fontId="2" fillId="0" borderId="0" xfId="0" applyFont="1" applyAlignment="1">
      <alignment vertical="top" wrapText="1"/>
    </xf>
    <xf numFmtId="0" fontId="1" fillId="0" borderId="22" xfId="0" applyFont="1" applyBorder="1" applyAlignment="1">
      <alignment horizontal="center" vertical="top" wrapText="1"/>
    </xf>
    <xf numFmtId="0" fontId="1" fillId="0" borderId="21" xfId="0" applyFont="1" applyBorder="1" applyAlignment="1">
      <alignment horizontal="center" vertical="top" wrapText="1"/>
    </xf>
    <xf numFmtId="0" fontId="1" fillId="0" borderId="23"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top"/>
    </xf>
    <xf numFmtId="0" fontId="11" fillId="0" borderId="0" xfId="0" applyFont="1" applyAlignment="1">
      <alignment vertical="top" wrapText="1"/>
    </xf>
    <xf numFmtId="0" fontId="10" fillId="0" borderId="0" xfId="0" applyFont="1" applyAlignment="1">
      <alignment vertical="top" wrapText="1"/>
    </xf>
    <xf numFmtId="0" fontId="13" fillId="0" borderId="0" xfId="0" applyFont="1" applyAlignment="1">
      <alignment vertical="top" wrapText="1"/>
    </xf>
    <xf numFmtId="0" fontId="1" fillId="0" borderId="16" xfId="0" applyFont="1" applyBorder="1" applyAlignment="1">
      <alignment horizontal="center"/>
    </xf>
    <xf numFmtId="0" fontId="1" fillId="0" borderId="18" xfId="0" applyFont="1" applyBorder="1" applyAlignment="1">
      <alignment horizontal="center"/>
    </xf>
    <xf numFmtId="0" fontId="2" fillId="0" borderId="22" xfId="0" applyFont="1" applyBorder="1" applyAlignment="1">
      <alignment horizontal="center" vertical="top"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2" fillId="0" borderId="10" xfId="0" applyFont="1" applyBorder="1" applyAlignment="1">
      <alignment horizontal="left" vertical="top" wrapText="1"/>
    </xf>
    <xf numFmtId="0" fontId="11" fillId="0" borderId="10" xfId="0" applyFont="1" applyBorder="1" applyAlignment="1">
      <alignment horizontal="center" vertical="top" wrapText="1"/>
    </xf>
    <xf numFmtId="0" fontId="2" fillId="0" borderId="0" xfId="0" applyFont="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72"/>
  <sheetViews>
    <sheetView tabSelected="1" zoomScalePageLayoutView="0" workbookViewId="0" topLeftCell="A16">
      <selection activeCell="L21" sqref="L21"/>
    </sheetView>
  </sheetViews>
  <sheetFormatPr defaultColWidth="9.140625" defaultRowHeight="12.75"/>
  <cols>
    <col min="1" max="1" width="26.28125" style="1" customWidth="1"/>
    <col min="2" max="2" width="9.7109375" style="1" customWidth="1"/>
    <col min="3" max="3" width="6.7109375" style="1" bestFit="1" customWidth="1"/>
    <col min="4" max="9" width="6.8515625" style="1" bestFit="1" customWidth="1"/>
    <col min="10" max="10" width="8.421875" style="10" customWidth="1"/>
    <col min="11" max="11" width="6.8515625" style="1" bestFit="1" customWidth="1"/>
    <col min="12" max="12" width="7.421875" style="1" bestFit="1" customWidth="1"/>
    <col min="13" max="13" width="20.421875" style="1" bestFit="1" customWidth="1"/>
    <col min="14" max="14" width="9.140625" style="1" customWidth="1"/>
    <col min="15" max="15" width="21.7109375" style="1" bestFit="1" customWidth="1"/>
    <col min="16" max="16384" width="9.140625" style="1" customWidth="1"/>
  </cols>
  <sheetData>
    <row r="1" spans="1:16" ht="16.5">
      <c r="A1" s="69" t="s">
        <v>19</v>
      </c>
      <c r="B1" s="69"/>
      <c r="C1" s="69"/>
      <c r="D1" s="69"/>
      <c r="E1" s="69"/>
      <c r="F1" s="69"/>
      <c r="G1" s="69"/>
      <c r="H1" s="69"/>
      <c r="I1" s="69"/>
      <c r="J1" s="69"/>
      <c r="K1" s="69"/>
      <c r="L1" s="69"/>
      <c r="M1" s="69"/>
      <c r="N1" s="69"/>
      <c r="O1" s="69"/>
      <c r="P1" s="69"/>
    </row>
    <row r="2" spans="1:16" ht="13.5">
      <c r="A2" s="70" t="s">
        <v>0</v>
      </c>
      <c r="B2" s="70"/>
      <c r="C2" s="70"/>
      <c r="D2" s="70"/>
      <c r="E2" s="70"/>
      <c r="F2" s="70"/>
      <c r="G2" s="70"/>
      <c r="H2" s="70"/>
      <c r="I2" s="70"/>
      <c r="J2" s="70"/>
      <c r="K2" s="70"/>
      <c r="L2" s="70"/>
      <c r="M2" s="70"/>
      <c r="N2" s="70"/>
      <c r="O2" s="70"/>
      <c r="P2" s="70"/>
    </row>
    <row r="3" spans="1:16" ht="13.5">
      <c r="A3" s="71" t="s">
        <v>84</v>
      </c>
      <c r="B3" s="71"/>
      <c r="C3" s="71"/>
      <c r="D3" s="71"/>
      <c r="E3" s="71"/>
      <c r="F3" s="71"/>
      <c r="G3" s="71"/>
      <c r="H3" s="71"/>
      <c r="I3" s="71"/>
      <c r="J3" s="71"/>
      <c r="K3" s="71"/>
      <c r="L3" s="71"/>
      <c r="M3" s="71"/>
      <c r="N3" s="71"/>
      <c r="O3" s="71"/>
      <c r="P3" s="71"/>
    </row>
    <row r="4" ht="4.5" customHeight="1"/>
    <row r="5" spans="1:16" ht="15" customHeight="1">
      <c r="A5" s="72" t="s">
        <v>148</v>
      </c>
      <c r="B5" s="72"/>
      <c r="C5" s="72"/>
      <c r="D5" s="72"/>
      <c r="E5" s="72"/>
      <c r="F5" s="72"/>
      <c r="G5" s="72"/>
      <c r="H5" s="72"/>
      <c r="I5" s="72"/>
      <c r="J5" s="72"/>
      <c r="K5" s="72"/>
      <c r="L5" s="72"/>
      <c r="M5" s="72"/>
      <c r="N5" s="72"/>
      <c r="O5" s="72"/>
      <c r="P5" s="72"/>
    </row>
    <row r="6" spans="1:16" s="2" customFormat="1" ht="12.75" customHeight="1">
      <c r="A6" s="73" t="s">
        <v>1</v>
      </c>
      <c r="B6" s="74" t="s">
        <v>6</v>
      </c>
      <c r="C6" s="75"/>
      <c r="D6" s="75"/>
      <c r="E6" s="75"/>
      <c r="F6" s="75"/>
      <c r="G6" s="75"/>
      <c r="H6" s="75"/>
      <c r="I6" s="75"/>
      <c r="J6" s="75"/>
      <c r="K6" s="75"/>
      <c r="L6" s="76"/>
      <c r="M6" s="77" t="s">
        <v>67</v>
      </c>
      <c r="N6" s="77"/>
      <c r="O6" s="77"/>
      <c r="P6" s="78"/>
    </row>
    <row r="7" spans="1:16" s="2" customFormat="1" ht="12.75" customHeight="1">
      <c r="A7" s="73"/>
      <c r="B7" s="81" t="s">
        <v>3</v>
      </c>
      <c r="C7" s="82"/>
      <c r="D7" s="74" t="s">
        <v>7</v>
      </c>
      <c r="E7" s="75"/>
      <c r="F7" s="75"/>
      <c r="G7" s="75"/>
      <c r="H7" s="75"/>
      <c r="I7" s="75"/>
      <c r="J7" s="75"/>
      <c r="K7" s="75"/>
      <c r="L7" s="76"/>
      <c r="M7" s="79"/>
      <c r="N7" s="79"/>
      <c r="O7" s="79"/>
      <c r="P7" s="80"/>
    </row>
    <row r="8" spans="1:16" s="2" customFormat="1" ht="12.75" customHeight="1">
      <c r="A8" s="73"/>
      <c r="B8" s="83" t="s">
        <v>133</v>
      </c>
      <c r="C8" s="84" t="s">
        <v>85</v>
      </c>
      <c r="D8" s="74" t="s">
        <v>4</v>
      </c>
      <c r="E8" s="75"/>
      <c r="F8" s="75"/>
      <c r="G8" s="76"/>
      <c r="H8" s="74" t="s">
        <v>8</v>
      </c>
      <c r="I8" s="75"/>
      <c r="J8" s="75"/>
      <c r="K8" s="75"/>
      <c r="L8" s="76"/>
      <c r="M8" s="79"/>
      <c r="N8" s="79"/>
      <c r="O8" s="79"/>
      <c r="P8" s="80"/>
    </row>
    <row r="9" spans="1:16" s="2" customFormat="1" ht="25.5" customHeight="1">
      <c r="A9" s="73"/>
      <c r="B9" s="83"/>
      <c r="C9" s="84"/>
      <c r="D9" s="73" t="s">
        <v>5</v>
      </c>
      <c r="E9" s="73"/>
      <c r="F9" s="73" t="s">
        <v>8</v>
      </c>
      <c r="G9" s="73"/>
      <c r="H9" s="73" t="s">
        <v>43</v>
      </c>
      <c r="I9" s="73"/>
      <c r="J9" s="8" t="s">
        <v>90</v>
      </c>
      <c r="K9" s="73" t="s">
        <v>44</v>
      </c>
      <c r="L9" s="73"/>
      <c r="M9" s="79"/>
      <c r="N9" s="79"/>
      <c r="O9" s="79"/>
      <c r="P9" s="80"/>
    </row>
    <row r="10" spans="1:16" s="2" customFormat="1" ht="12.75">
      <c r="A10" s="73"/>
      <c r="B10" s="83"/>
      <c r="C10" s="84"/>
      <c r="D10" s="9" t="s">
        <v>86</v>
      </c>
      <c r="E10" s="7" t="s">
        <v>87</v>
      </c>
      <c r="F10" s="9" t="s">
        <v>86</v>
      </c>
      <c r="G10" s="7" t="s">
        <v>87</v>
      </c>
      <c r="H10" s="9" t="s">
        <v>86</v>
      </c>
      <c r="I10" s="7" t="s">
        <v>87</v>
      </c>
      <c r="J10" s="11" t="s">
        <v>86</v>
      </c>
      <c r="K10" s="9" t="s">
        <v>86</v>
      </c>
      <c r="L10" s="7" t="s">
        <v>87</v>
      </c>
      <c r="M10" s="79"/>
      <c r="N10" s="79"/>
      <c r="O10" s="79"/>
      <c r="P10" s="80"/>
    </row>
    <row r="11" spans="1:16" s="2" customFormat="1" ht="12.75">
      <c r="A11" s="35" t="s">
        <v>2</v>
      </c>
      <c r="B11" s="36"/>
      <c r="C11" s="36"/>
      <c r="D11" s="36"/>
      <c r="E11" s="36"/>
      <c r="F11" s="36"/>
      <c r="G11" s="36"/>
      <c r="H11" s="36"/>
      <c r="I11" s="36"/>
      <c r="J11" s="37"/>
      <c r="K11" s="36"/>
      <c r="L11" s="36"/>
      <c r="M11" s="36"/>
      <c r="N11" s="36"/>
      <c r="O11" s="36"/>
      <c r="P11" s="38"/>
    </row>
    <row r="12" spans="1:16" s="2" customFormat="1" ht="15.75">
      <c r="A12" s="39" t="s">
        <v>9</v>
      </c>
      <c r="B12" s="40" t="s">
        <v>18</v>
      </c>
      <c r="C12" s="40" t="s">
        <v>18</v>
      </c>
      <c r="D12" s="41" t="s">
        <v>18</v>
      </c>
      <c r="E12" s="42">
        <f>G12*0.5</f>
        <v>3000</v>
      </c>
      <c r="F12" s="41">
        <f aca="true" t="shared" si="0" ref="F12:H15">G12*0.5</f>
        <v>3000</v>
      </c>
      <c r="G12" s="42">
        <f>I12</f>
        <v>6000</v>
      </c>
      <c r="H12" s="41">
        <f t="shared" si="0"/>
        <v>3000</v>
      </c>
      <c r="I12" s="42">
        <f>L12*0.6</f>
        <v>6000</v>
      </c>
      <c r="J12" s="43" t="s">
        <v>18</v>
      </c>
      <c r="K12" s="41">
        <f>L12*0.75</f>
        <v>7500</v>
      </c>
      <c r="L12" s="42">
        <v>10000</v>
      </c>
      <c r="M12" s="44" t="s">
        <v>68</v>
      </c>
      <c r="N12" s="45">
        <v>5516</v>
      </c>
      <c r="O12" s="46"/>
      <c r="P12" s="47"/>
    </row>
    <row r="13" spans="1:16" s="2" customFormat="1" ht="12.75">
      <c r="A13" s="39" t="s">
        <v>10</v>
      </c>
      <c r="B13" s="40" t="s">
        <v>18</v>
      </c>
      <c r="C13" s="40" t="s">
        <v>18</v>
      </c>
      <c r="D13" s="41" t="s">
        <v>18</v>
      </c>
      <c r="E13" s="42">
        <f>G13*0.5</f>
        <v>5100</v>
      </c>
      <c r="F13" s="41">
        <f t="shared" si="0"/>
        <v>5100</v>
      </c>
      <c r="G13" s="42">
        <f>I13</f>
        <v>10200</v>
      </c>
      <c r="H13" s="41">
        <f t="shared" si="0"/>
        <v>5100</v>
      </c>
      <c r="I13" s="42">
        <f>L13*0.6</f>
        <v>10200</v>
      </c>
      <c r="J13" s="43" t="s">
        <v>18</v>
      </c>
      <c r="K13" s="41">
        <f>L13*0.75</f>
        <v>12750</v>
      </c>
      <c r="L13" s="42">
        <v>17000</v>
      </c>
      <c r="M13" s="46"/>
      <c r="N13" s="46"/>
      <c r="O13" s="46"/>
      <c r="P13" s="47"/>
    </row>
    <row r="14" spans="1:16" s="2" customFormat="1" ht="12.75">
      <c r="A14" s="39" t="s">
        <v>134</v>
      </c>
      <c r="B14" s="40" t="s">
        <v>18</v>
      </c>
      <c r="C14" s="40" t="s">
        <v>18</v>
      </c>
      <c r="D14" s="41" t="s">
        <v>18</v>
      </c>
      <c r="E14" s="42">
        <f>G14*0.5</f>
        <v>120</v>
      </c>
      <c r="F14" s="41">
        <f t="shared" si="0"/>
        <v>120</v>
      </c>
      <c r="G14" s="42">
        <f>I14</f>
        <v>240</v>
      </c>
      <c r="H14" s="41">
        <f t="shared" si="0"/>
        <v>120</v>
      </c>
      <c r="I14" s="42">
        <f>L14*0.6</f>
        <v>240</v>
      </c>
      <c r="J14" s="43" t="s">
        <v>18</v>
      </c>
      <c r="K14" s="41">
        <f>L14*0.75</f>
        <v>300</v>
      </c>
      <c r="L14" s="42">
        <v>400</v>
      </c>
      <c r="M14" s="46"/>
      <c r="N14" s="46"/>
      <c r="O14" s="46"/>
      <c r="P14" s="47"/>
    </row>
    <row r="15" spans="1:16" s="2" customFormat="1" ht="12.75">
      <c r="A15" s="39" t="s">
        <v>135</v>
      </c>
      <c r="B15" s="40" t="s">
        <v>18</v>
      </c>
      <c r="C15" s="40" t="s">
        <v>18</v>
      </c>
      <c r="D15" s="41" t="s">
        <v>18</v>
      </c>
      <c r="E15" s="42">
        <f>G15*0.5</f>
        <v>198</v>
      </c>
      <c r="F15" s="41">
        <f t="shared" si="0"/>
        <v>198</v>
      </c>
      <c r="G15" s="42">
        <f>I15</f>
        <v>396</v>
      </c>
      <c r="H15" s="41">
        <f t="shared" si="0"/>
        <v>198</v>
      </c>
      <c r="I15" s="42">
        <f>L15*0.6</f>
        <v>396</v>
      </c>
      <c r="J15" s="43" t="s">
        <v>18</v>
      </c>
      <c r="K15" s="41">
        <f>L15*0.75</f>
        <v>495</v>
      </c>
      <c r="L15" s="42">
        <v>660</v>
      </c>
      <c r="M15" s="46"/>
      <c r="N15" s="46"/>
      <c r="O15" s="46"/>
      <c r="P15" s="47"/>
    </row>
    <row r="16" spans="1:16" s="2" customFormat="1" ht="12.75">
      <c r="A16" s="39" t="s">
        <v>11</v>
      </c>
      <c r="B16" s="40" t="s">
        <v>18</v>
      </c>
      <c r="C16" s="40" t="s">
        <v>18</v>
      </c>
      <c r="D16" s="41">
        <f>E16*0.5</f>
        <v>13500</v>
      </c>
      <c r="E16" s="42">
        <f>G16*0.5</f>
        <v>27000</v>
      </c>
      <c r="F16" s="41">
        <f>G16*0.5</f>
        <v>27000</v>
      </c>
      <c r="G16" s="42">
        <f>I16</f>
        <v>54000</v>
      </c>
      <c r="H16" s="41">
        <f>I16*0.5</f>
        <v>27000</v>
      </c>
      <c r="I16" s="42">
        <f>L16*0.6</f>
        <v>54000</v>
      </c>
      <c r="J16" s="43" t="s">
        <v>18</v>
      </c>
      <c r="K16" s="41">
        <f>L16*0.75</f>
        <v>67500</v>
      </c>
      <c r="L16" s="42">
        <v>90000</v>
      </c>
      <c r="M16" s="46"/>
      <c r="N16" s="46"/>
      <c r="O16" s="46"/>
      <c r="P16" s="47"/>
    </row>
    <row r="17" spans="1:16" s="2" customFormat="1" ht="12.75">
      <c r="A17" s="85" t="s">
        <v>147</v>
      </c>
      <c r="B17" s="86"/>
      <c r="C17" s="86"/>
      <c r="D17" s="86"/>
      <c r="E17" s="86"/>
      <c r="F17" s="48"/>
      <c r="G17" s="48"/>
      <c r="H17" s="48"/>
      <c r="I17" s="48"/>
      <c r="J17" s="49"/>
      <c r="K17" s="48"/>
      <c r="L17" s="48"/>
      <c r="M17" s="87"/>
      <c r="N17" s="87"/>
      <c r="O17" s="87"/>
      <c r="P17" s="88"/>
    </row>
    <row r="18" spans="1:16" s="2" customFormat="1" ht="12.75">
      <c r="A18" s="39" t="s">
        <v>9</v>
      </c>
      <c r="B18" s="40" t="s">
        <v>18</v>
      </c>
      <c r="C18" s="40" t="s">
        <v>18</v>
      </c>
      <c r="D18" s="41" t="s">
        <v>18</v>
      </c>
      <c r="E18" s="42">
        <f>G18*0.5</f>
        <v>3075</v>
      </c>
      <c r="F18" s="41">
        <f>G18*0.5</f>
        <v>3075</v>
      </c>
      <c r="G18" s="42">
        <f>I18</f>
        <v>6150</v>
      </c>
      <c r="H18" s="41">
        <f>I18*0.5</f>
        <v>3075</v>
      </c>
      <c r="I18" s="42">
        <f>L18*0.6</f>
        <v>6150</v>
      </c>
      <c r="J18" s="43" t="s">
        <v>18</v>
      </c>
      <c r="K18" s="41">
        <f>L18*0.75</f>
        <v>7687.5</v>
      </c>
      <c r="L18" s="42">
        <v>10250</v>
      </c>
      <c r="M18" s="40" t="s">
        <v>60</v>
      </c>
      <c r="N18" s="40">
        <v>1260</v>
      </c>
      <c r="O18" s="40" t="s">
        <v>64</v>
      </c>
      <c r="P18" s="50">
        <v>1190</v>
      </c>
    </row>
    <row r="19" spans="1:16" s="2" customFormat="1" ht="12.75" customHeight="1">
      <c r="A19" s="39" t="s">
        <v>10</v>
      </c>
      <c r="B19" s="40" t="s">
        <v>18</v>
      </c>
      <c r="C19" s="40" t="s">
        <v>18</v>
      </c>
      <c r="D19" s="41" t="s">
        <v>18</v>
      </c>
      <c r="E19" s="42">
        <f>G19*0.5</f>
        <v>5070</v>
      </c>
      <c r="F19" s="41">
        <f>G19*0.5</f>
        <v>5070</v>
      </c>
      <c r="G19" s="42">
        <f>I19</f>
        <v>10140</v>
      </c>
      <c r="H19" s="41">
        <f>I19*0.5</f>
        <v>5070</v>
      </c>
      <c r="I19" s="42">
        <f>L19*0.6</f>
        <v>10140</v>
      </c>
      <c r="J19" s="43" t="s">
        <v>18</v>
      </c>
      <c r="K19" s="41">
        <f>L19*0.75</f>
        <v>12675</v>
      </c>
      <c r="L19" s="42">
        <v>16900</v>
      </c>
      <c r="M19" s="40" t="s">
        <v>61</v>
      </c>
      <c r="N19" s="40">
        <v>1320</v>
      </c>
      <c r="O19" s="40" t="s">
        <v>65</v>
      </c>
      <c r="P19" s="50">
        <v>500</v>
      </c>
    </row>
    <row r="20" spans="1:16" s="2" customFormat="1" ht="13.5" customHeight="1">
      <c r="A20" s="39" t="s">
        <v>134</v>
      </c>
      <c r="B20" s="40" t="s">
        <v>18</v>
      </c>
      <c r="C20" s="40" t="s">
        <v>18</v>
      </c>
      <c r="D20" s="41" t="s">
        <v>18</v>
      </c>
      <c r="E20" s="42">
        <f>G20*0.5</f>
        <v>138</v>
      </c>
      <c r="F20" s="41">
        <f>G20*0.5</f>
        <v>138</v>
      </c>
      <c r="G20" s="42">
        <f>I20</f>
        <v>276</v>
      </c>
      <c r="H20" s="41">
        <f>I20*0.5</f>
        <v>138</v>
      </c>
      <c r="I20" s="42">
        <f>L20*0.6</f>
        <v>276</v>
      </c>
      <c r="J20" s="43" t="s">
        <v>18</v>
      </c>
      <c r="K20" s="41">
        <f>L20*0.75</f>
        <v>345</v>
      </c>
      <c r="L20" s="42">
        <v>460</v>
      </c>
      <c r="M20" s="40" t="s">
        <v>62</v>
      </c>
      <c r="N20" s="40">
        <v>1820</v>
      </c>
      <c r="O20" s="40"/>
      <c r="P20" s="89">
        <v>7182</v>
      </c>
    </row>
    <row r="21" spans="1:16" s="2" customFormat="1" ht="13.5" customHeight="1">
      <c r="A21" s="39" t="s">
        <v>135</v>
      </c>
      <c r="B21" s="40" t="s">
        <v>18</v>
      </c>
      <c r="C21" s="40" t="s">
        <v>18</v>
      </c>
      <c r="D21" s="41" t="s">
        <v>18</v>
      </c>
      <c r="E21" s="42">
        <f>G21*0.5</f>
        <v>246</v>
      </c>
      <c r="F21" s="41">
        <f>G21*0.5</f>
        <v>246</v>
      </c>
      <c r="G21" s="42">
        <f>I21</f>
        <v>492</v>
      </c>
      <c r="H21" s="41">
        <f>I21*0.5</f>
        <v>246</v>
      </c>
      <c r="I21" s="42">
        <f>L21*0.6</f>
        <v>492</v>
      </c>
      <c r="J21" s="43" t="s">
        <v>18</v>
      </c>
      <c r="K21" s="41">
        <f>L21*0.75</f>
        <v>615</v>
      </c>
      <c r="L21" s="42">
        <v>820</v>
      </c>
      <c r="M21" s="40" t="s">
        <v>63</v>
      </c>
      <c r="N21" s="40">
        <v>1092</v>
      </c>
      <c r="O21" s="40"/>
      <c r="P21" s="89"/>
    </row>
    <row r="22" spans="1:16" s="2" customFormat="1" ht="13.5">
      <c r="A22" s="39" t="s">
        <v>11</v>
      </c>
      <c r="B22" s="40" t="s">
        <v>18</v>
      </c>
      <c r="C22" s="40" t="s">
        <v>18</v>
      </c>
      <c r="D22" s="41">
        <f>E22*0.5</f>
        <v>14325</v>
      </c>
      <c r="E22" s="42">
        <f>G22*0.5</f>
        <v>28650</v>
      </c>
      <c r="F22" s="41">
        <f>G22*0.5</f>
        <v>28650</v>
      </c>
      <c r="G22" s="42">
        <f>I22</f>
        <v>57300</v>
      </c>
      <c r="H22" s="41">
        <f>I22*0.5</f>
        <v>28650</v>
      </c>
      <c r="I22" s="42">
        <f>L22*0.6</f>
        <v>57300</v>
      </c>
      <c r="J22" s="43" t="s">
        <v>18</v>
      </c>
      <c r="K22" s="41">
        <f>L22*0.75</f>
        <v>71625</v>
      </c>
      <c r="L22" s="42">
        <v>95500</v>
      </c>
      <c r="M22" s="40"/>
      <c r="N22" s="40"/>
      <c r="O22" s="44" t="s">
        <v>66</v>
      </c>
      <c r="P22" s="89"/>
    </row>
    <row r="23" spans="1:16" s="2" customFormat="1" ht="12.75">
      <c r="A23" s="85" t="s">
        <v>146</v>
      </c>
      <c r="B23" s="86"/>
      <c r="C23" s="86"/>
      <c r="D23" s="86"/>
      <c r="E23" s="86"/>
      <c r="F23" s="48"/>
      <c r="G23" s="48"/>
      <c r="H23" s="48"/>
      <c r="I23" s="48"/>
      <c r="J23" s="49"/>
      <c r="K23" s="48"/>
      <c r="L23" s="48"/>
      <c r="M23" s="87"/>
      <c r="N23" s="87"/>
      <c r="O23" s="87"/>
      <c r="P23" s="88"/>
    </row>
    <row r="24" spans="1:16" s="2" customFormat="1" ht="12.75">
      <c r="A24" s="39" t="s">
        <v>9</v>
      </c>
      <c r="B24" s="40" t="s">
        <v>18</v>
      </c>
      <c r="C24" s="40" t="s">
        <v>18</v>
      </c>
      <c r="D24" s="41" t="s">
        <v>18</v>
      </c>
      <c r="E24" s="42">
        <f>G24*0.5</f>
        <v>3075</v>
      </c>
      <c r="F24" s="41">
        <f>G24*0.5</f>
        <v>3075</v>
      </c>
      <c r="G24" s="42">
        <f>I24</f>
        <v>6150</v>
      </c>
      <c r="H24" s="41">
        <f>I24*0.5</f>
        <v>3075</v>
      </c>
      <c r="I24" s="42">
        <f>L24*0.6</f>
        <v>6150</v>
      </c>
      <c r="J24" s="43" t="s">
        <v>18</v>
      </c>
      <c r="K24" s="41">
        <f>L24*0.75</f>
        <v>7687.5</v>
      </c>
      <c r="L24" s="42">
        <v>10250</v>
      </c>
      <c r="M24" s="40"/>
      <c r="N24" s="40"/>
      <c r="O24" s="40"/>
      <c r="P24" s="50"/>
    </row>
    <row r="25" spans="1:16" s="2" customFormat="1" ht="12.75" customHeight="1">
      <c r="A25" s="39" t="s">
        <v>10</v>
      </c>
      <c r="B25" s="40" t="s">
        <v>18</v>
      </c>
      <c r="C25" s="40" t="s">
        <v>18</v>
      </c>
      <c r="D25" s="41" t="s">
        <v>18</v>
      </c>
      <c r="E25" s="42">
        <f>G25*0.5</f>
        <v>3075</v>
      </c>
      <c r="F25" s="41">
        <f>G25*0.5</f>
        <v>3075</v>
      </c>
      <c r="G25" s="42">
        <f>I25</f>
        <v>6150</v>
      </c>
      <c r="H25" s="41">
        <f>I25*0.5</f>
        <v>3075</v>
      </c>
      <c r="I25" s="42">
        <f>L25*0.6</f>
        <v>6150</v>
      </c>
      <c r="J25" s="43" t="s">
        <v>18</v>
      </c>
      <c r="K25" s="41">
        <f>L25*0.75</f>
        <v>7687.5</v>
      </c>
      <c r="L25" s="42">
        <v>10250</v>
      </c>
      <c r="M25" s="40"/>
      <c r="N25" s="40"/>
      <c r="O25" s="40"/>
      <c r="P25" s="50"/>
    </row>
    <row r="26" spans="1:16" s="2" customFormat="1" ht="13.5" customHeight="1">
      <c r="A26" s="39" t="s">
        <v>134</v>
      </c>
      <c r="B26" s="40" t="s">
        <v>18</v>
      </c>
      <c r="C26" s="40" t="s">
        <v>18</v>
      </c>
      <c r="D26" s="41" t="s">
        <v>18</v>
      </c>
      <c r="E26" s="42">
        <f>G26*0.5</f>
        <v>123</v>
      </c>
      <c r="F26" s="41">
        <f>G26*0.5</f>
        <v>123</v>
      </c>
      <c r="G26" s="42">
        <f>I26</f>
        <v>246</v>
      </c>
      <c r="H26" s="41">
        <f>I26*0.5</f>
        <v>123</v>
      </c>
      <c r="I26" s="42">
        <f>L26*0.6</f>
        <v>246</v>
      </c>
      <c r="J26" s="43" t="s">
        <v>18</v>
      </c>
      <c r="K26" s="41">
        <f>L26*0.75</f>
        <v>307.5</v>
      </c>
      <c r="L26" s="42">
        <v>410</v>
      </c>
      <c r="M26" s="40"/>
      <c r="N26" s="40"/>
      <c r="O26" s="40"/>
      <c r="P26" s="89">
        <v>7000</v>
      </c>
    </row>
    <row r="27" spans="1:16" s="2" customFormat="1" ht="13.5" customHeight="1">
      <c r="A27" s="39" t="s">
        <v>11</v>
      </c>
      <c r="B27" s="40" t="s">
        <v>18</v>
      </c>
      <c r="C27" s="40" t="s">
        <v>18</v>
      </c>
      <c r="D27" s="41">
        <f>E27*0.5</f>
        <v>9900</v>
      </c>
      <c r="E27" s="42">
        <f>G27*0.5</f>
        <v>19800</v>
      </c>
      <c r="F27" s="41">
        <f>G27*0.5</f>
        <v>19800</v>
      </c>
      <c r="G27" s="42">
        <f>I27</f>
        <v>39600</v>
      </c>
      <c r="H27" s="41">
        <f>I27*0.5</f>
        <v>19800</v>
      </c>
      <c r="I27" s="42">
        <f>L27*0.6</f>
        <v>39600</v>
      </c>
      <c r="J27" s="43" t="s">
        <v>18</v>
      </c>
      <c r="K27" s="41">
        <f>L27*0.75</f>
        <v>49500</v>
      </c>
      <c r="L27" s="42">
        <v>66000</v>
      </c>
      <c r="M27" s="40"/>
      <c r="N27" s="40"/>
      <c r="O27" s="44" t="s">
        <v>66</v>
      </c>
      <c r="P27" s="89"/>
    </row>
    <row r="28" spans="1:16" s="2" customFormat="1" ht="12.75">
      <c r="A28" s="35" t="s">
        <v>12</v>
      </c>
      <c r="B28" s="36"/>
      <c r="C28" s="36"/>
      <c r="D28" s="36"/>
      <c r="E28" s="36"/>
      <c r="F28" s="36"/>
      <c r="G28" s="36"/>
      <c r="H28" s="36"/>
      <c r="I28" s="36"/>
      <c r="J28" s="36"/>
      <c r="K28" s="36"/>
      <c r="L28" s="36"/>
      <c r="M28" s="36"/>
      <c r="N28" s="36"/>
      <c r="O28" s="36"/>
      <c r="P28" s="38"/>
    </row>
    <row r="29" spans="1:16" s="2" customFormat="1" ht="12.75">
      <c r="A29" s="39" t="s">
        <v>9</v>
      </c>
      <c r="B29" s="40" t="s">
        <v>18</v>
      </c>
      <c r="C29" s="40" t="s">
        <v>18</v>
      </c>
      <c r="D29" s="41" t="s">
        <v>18</v>
      </c>
      <c r="E29" s="42">
        <f aca="true" t="shared" si="1" ref="E29:E34">G29*0.5</f>
        <v>555</v>
      </c>
      <c r="F29" s="41">
        <f aca="true" t="shared" si="2" ref="F29:H32">G29*0.5</f>
        <v>555</v>
      </c>
      <c r="G29" s="42">
        <f>I29</f>
        <v>1110</v>
      </c>
      <c r="H29" s="41">
        <f t="shared" si="2"/>
        <v>555</v>
      </c>
      <c r="I29" s="42">
        <f>L29*0.6</f>
        <v>1110</v>
      </c>
      <c r="J29" s="43" t="s">
        <v>18</v>
      </c>
      <c r="K29" s="41">
        <f>L29*0.75</f>
        <v>1387.5</v>
      </c>
      <c r="L29" s="42">
        <v>1850</v>
      </c>
      <c r="M29" s="40" t="s">
        <v>75</v>
      </c>
      <c r="N29" s="40">
        <v>144</v>
      </c>
      <c r="O29" s="46"/>
      <c r="P29" s="47"/>
    </row>
    <row r="30" spans="1:16" s="2" customFormat="1" ht="12.75">
      <c r="A30" s="39" t="s">
        <v>10</v>
      </c>
      <c r="B30" s="40" t="s">
        <v>18</v>
      </c>
      <c r="C30" s="40" t="s">
        <v>18</v>
      </c>
      <c r="D30" s="41" t="s">
        <v>18</v>
      </c>
      <c r="E30" s="42">
        <f t="shared" si="1"/>
        <v>1380</v>
      </c>
      <c r="F30" s="41">
        <f t="shared" si="2"/>
        <v>1380</v>
      </c>
      <c r="G30" s="42">
        <f>I30</f>
        <v>2760</v>
      </c>
      <c r="H30" s="41">
        <f t="shared" si="2"/>
        <v>1380</v>
      </c>
      <c r="I30" s="42">
        <f>L30*0.6</f>
        <v>2760</v>
      </c>
      <c r="J30" s="43" t="s">
        <v>18</v>
      </c>
      <c r="K30" s="41">
        <f>L30*0.75</f>
        <v>3450</v>
      </c>
      <c r="L30" s="42">
        <v>4600</v>
      </c>
      <c r="M30" s="40" t="s">
        <v>76</v>
      </c>
      <c r="N30" s="40">
        <v>140</v>
      </c>
      <c r="O30" s="46"/>
      <c r="P30" s="47"/>
    </row>
    <row r="31" spans="1:16" s="2" customFormat="1" ht="12.75" customHeight="1">
      <c r="A31" s="39" t="s">
        <v>134</v>
      </c>
      <c r="B31" s="40" t="s">
        <v>18</v>
      </c>
      <c r="C31" s="40" t="s">
        <v>18</v>
      </c>
      <c r="D31" s="41" t="s">
        <v>18</v>
      </c>
      <c r="E31" s="42">
        <f t="shared" si="1"/>
        <v>111</v>
      </c>
      <c r="F31" s="41">
        <f t="shared" si="2"/>
        <v>111</v>
      </c>
      <c r="G31" s="42">
        <f>I31</f>
        <v>222</v>
      </c>
      <c r="H31" s="41">
        <f t="shared" si="2"/>
        <v>111</v>
      </c>
      <c r="I31" s="42">
        <f>L31*0.6</f>
        <v>222</v>
      </c>
      <c r="J31" s="43" t="s">
        <v>18</v>
      </c>
      <c r="K31" s="41">
        <f>L31*0.75</f>
        <v>277.5</v>
      </c>
      <c r="L31" s="42">
        <v>370</v>
      </c>
      <c r="M31" s="40" t="s">
        <v>77</v>
      </c>
      <c r="N31" s="40">
        <v>240</v>
      </c>
      <c r="O31" s="46"/>
      <c r="P31" s="47"/>
    </row>
    <row r="32" spans="1:16" s="2" customFormat="1" ht="12.75" customHeight="1">
      <c r="A32" s="39" t="s">
        <v>136</v>
      </c>
      <c r="B32" s="40" t="s">
        <v>18</v>
      </c>
      <c r="C32" s="40" t="s">
        <v>18</v>
      </c>
      <c r="D32" s="41" t="s">
        <v>18</v>
      </c>
      <c r="E32" s="42">
        <f t="shared" si="1"/>
        <v>246</v>
      </c>
      <c r="F32" s="41">
        <f t="shared" si="2"/>
        <v>246</v>
      </c>
      <c r="G32" s="42">
        <f>I32</f>
        <v>492</v>
      </c>
      <c r="H32" s="41">
        <f t="shared" si="2"/>
        <v>246</v>
      </c>
      <c r="I32" s="42">
        <f>L32*0.6</f>
        <v>492</v>
      </c>
      <c r="J32" s="43" t="s">
        <v>18</v>
      </c>
      <c r="K32" s="41">
        <f>L32*0.75</f>
        <v>615</v>
      </c>
      <c r="L32" s="42">
        <v>820</v>
      </c>
      <c r="M32" s="40" t="s">
        <v>78</v>
      </c>
      <c r="N32" s="40">
        <v>240</v>
      </c>
      <c r="O32" s="46"/>
      <c r="P32" s="47"/>
    </row>
    <row r="33" spans="1:16" s="2" customFormat="1" ht="13.5" customHeight="1">
      <c r="A33" s="39" t="s">
        <v>11</v>
      </c>
      <c r="B33" s="40" t="s">
        <v>18</v>
      </c>
      <c r="C33" s="40" t="s">
        <v>18</v>
      </c>
      <c r="D33" s="41">
        <f>E33*0.5</f>
        <v>4050</v>
      </c>
      <c r="E33" s="42">
        <f t="shared" si="1"/>
        <v>8100</v>
      </c>
      <c r="F33" s="41">
        <f>G33*0.5</f>
        <v>8100</v>
      </c>
      <c r="G33" s="42">
        <f>I33</f>
        <v>16200</v>
      </c>
      <c r="H33" s="41">
        <f>I33*0.5</f>
        <v>8100</v>
      </c>
      <c r="I33" s="42">
        <f>L33*0.6</f>
        <v>16200</v>
      </c>
      <c r="J33" s="43" t="s">
        <v>18</v>
      </c>
      <c r="K33" s="41">
        <f>L33*0.75</f>
        <v>20250</v>
      </c>
      <c r="L33" s="42">
        <v>27000</v>
      </c>
      <c r="M33" s="40"/>
      <c r="N33" s="40"/>
      <c r="O33" s="40"/>
      <c r="P33" s="89">
        <v>764</v>
      </c>
    </row>
    <row r="34" spans="1:16" s="2" customFormat="1" ht="13.5">
      <c r="A34" s="39" t="s">
        <v>14</v>
      </c>
      <c r="B34" s="40" t="s">
        <v>18</v>
      </c>
      <c r="C34" s="40" t="s">
        <v>18</v>
      </c>
      <c r="D34" s="41">
        <f>E34*0.5</f>
        <v>3750</v>
      </c>
      <c r="E34" s="42">
        <f t="shared" si="1"/>
        <v>7500</v>
      </c>
      <c r="F34" s="41">
        <f>G34*0.5</f>
        <v>7500</v>
      </c>
      <c r="G34" s="42">
        <v>15000</v>
      </c>
      <c r="H34" s="41"/>
      <c r="I34" s="41"/>
      <c r="J34" s="43" t="s">
        <v>18</v>
      </c>
      <c r="K34" s="41"/>
      <c r="L34" s="41"/>
      <c r="M34" s="44" t="s">
        <v>66</v>
      </c>
      <c r="N34" s="51">
        <v>764</v>
      </c>
      <c r="O34" s="44" t="s">
        <v>66</v>
      </c>
      <c r="P34" s="89"/>
    </row>
    <row r="35" spans="1:16" s="2" customFormat="1" ht="12.75">
      <c r="A35" s="35" t="s">
        <v>13</v>
      </c>
      <c r="B35" s="36"/>
      <c r="C35" s="36"/>
      <c r="D35" s="36"/>
      <c r="E35" s="36"/>
      <c r="F35" s="36"/>
      <c r="G35" s="36"/>
      <c r="H35" s="36"/>
      <c r="I35" s="36"/>
      <c r="J35" s="37"/>
      <c r="K35" s="36"/>
      <c r="L35" s="36"/>
      <c r="M35" s="36"/>
      <c r="N35" s="36"/>
      <c r="O35" s="36"/>
      <c r="P35" s="38"/>
    </row>
    <row r="36" spans="1:16" s="2" customFormat="1" ht="12.75">
      <c r="A36" s="39" t="s">
        <v>9</v>
      </c>
      <c r="B36" s="40" t="s">
        <v>18</v>
      </c>
      <c r="C36" s="40" t="s">
        <v>18</v>
      </c>
      <c r="D36" s="41" t="s">
        <v>18</v>
      </c>
      <c r="E36" s="42">
        <f>G36*0.5</f>
        <v>2100</v>
      </c>
      <c r="F36" s="41">
        <f aca="true" t="shared" si="3" ref="F36:F41">G36*0.5</f>
        <v>2100</v>
      </c>
      <c r="G36" s="42">
        <f>I36</f>
        <v>4200</v>
      </c>
      <c r="H36" s="41">
        <f aca="true" t="shared" si="4" ref="H36:H41">I36*0.5</f>
        <v>2100</v>
      </c>
      <c r="I36" s="42">
        <f>L36*0.6</f>
        <v>4200</v>
      </c>
      <c r="J36" s="43" t="s">
        <v>18</v>
      </c>
      <c r="K36" s="41">
        <f aca="true" t="shared" si="5" ref="K36:K52">L36*0.75</f>
        <v>5250</v>
      </c>
      <c r="L36" s="42">
        <v>7000</v>
      </c>
      <c r="M36" s="40" t="s">
        <v>69</v>
      </c>
      <c r="N36" s="40">
        <v>965</v>
      </c>
      <c r="O36" s="46"/>
      <c r="P36" s="47"/>
    </row>
    <row r="37" spans="1:16" s="2" customFormat="1" ht="12.75">
      <c r="A37" s="39" t="s">
        <v>10</v>
      </c>
      <c r="B37" s="40" t="s">
        <v>18</v>
      </c>
      <c r="C37" s="40" t="s">
        <v>18</v>
      </c>
      <c r="D37" s="41" t="s">
        <v>18</v>
      </c>
      <c r="E37" s="42">
        <f>G37*0.5</f>
        <v>3810</v>
      </c>
      <c r="F37" s="41">
        <f t="shared" si="3"/>
        <v>3810</v>
      </c>
      <c r="G37" s="42">
        <f>I37</f>
        <v>7620</v>
      </c>
      <c r="H37" s="41">
        <f t="shared" si="4"/>
        <v>3810</v>
      </c>
      <c r="I37" s="42">
        <f>L37*0.6</f>
        <v>7620</v>
      </c>
      <c r="J37" s="43" t="s">
        <v>18</v>
      </c>
      <c r="K37" s="41">
        <f t="shared" si="5"/>
        <v>9525</v>
      </c>
      <c r="L37" s="42">
        <v>12700</v>
      </c>
      <c r="M37" s="40" t="s">
        <v>70</v>
      </c>
      <c r="N37" s="40">
        <v>849</v>
      </c>
      <c r="O37" s="46"/>
      <c r="P37" s="47"/>
    </row>
    <row r="38" spans="1:16" s="2" customFormat="1" ht="12.75">
      <c r="A38" s="39" t="s">
        <v>134</v>
      </c>
      <c r="B38" s="40" t="s">
        <v>18</v>
      </c>
      <c r="C38" s="40" t="s">
        <v>18</v>
      </c>
      <c r="D38" s="41" t="s">
        <v>18</v>
      </c>
      <c r="E38" s="42">
        <f>G38*0.5</f>
        <v>246</v>
      </c>
      <c r="F38" s="41">
        <f t="shared" si="3"/>
        <v>246</v>
      </c>
      <c r="G38" s="42">
        <f>I38</f>
        <v>492</v>
      </c>
      <c r="H38" s="41">
        <f t="shared" si="4"/>
        <v>246</v>
      </c>
      <c r="I38" s="42">
        <f>L38*0.6</f>
        <v>492</v>
      </c>
      <c r="J38" s="43" t="s">
        <v>18</v>
      </c>
      <c r="K38" s="41">
        <f t="shared" si="5"/>
        <v>615</v>
      </c>
      <c r="L38" s="42">
        <v>820</v>
      </c>
      <c r="M38" s="40" t="s">
        <v>71</v>
      </c>
      <c r="N38" s="40">
        <v>1032</v>
      </c>
      <c r="O38" s="46"/>
      <c r="P38" s="47"/>
    </row>
    <row r="39" spans="1:16" s="2" customFormat="1" ht="12.75" customHeight="1">
      <c r="A39" s="39" t="s">
        <v>135</v>
      </c>
      <c r="B39" s="40" t="s">
        <v>18</v>
      </c>
      <c r="C39" s="40" t="s">
        <v>18</v>
      </c>
      <c r="D39" s="41" t="s">
        <v>18</v>
      </c>
      <c r="E39" s="42">
        <f>G39*0.5</f>
        <v>307.5</v>
      </c>
      <c r="F39" s="41">
        <f t="shared" si="3"/>
        <v>307.5</v>
      </c>
      <c r="G39" s="42">
        <f>I39</f>
        <v>615</v>
      </c>
      <c r="H39" s="41">
        <f t="shared" si="4"/>
        <v>307.5</v>
      </c>
      <c r="I39" s="42">
        <f>L39*0.6</f>
        <v>615</v>
      </c>
      <c r="J39" s="43" t="s">
        <v>18</v>
      </c>
      <c r="K39" s="41">
        <f t="shared" si="5"/>
        <v>768.75</v>
      </c>
      <c r="L39" s="52">
        <v>1025</v>
      </c>
      <c r="M39" s="40" t="s">
        <v>72</v>
      </c>
      <c r="N39" s="40">
        <v>1058</v>
      </c>
      <c r="O39" s="46"/>
      <c r="P39" s="47"/>
    </row>
    <row r="40" spans="1:16" s="2" customFormat="1" ht="13.5" customHeight="1">
      <c r="A40" s="39" t="s">
        <v>11</v>
      </c>
      <c r="B40" s="40" t="s">
        <v>18</v>
      </c>
      <c r="C40" s="40" t="s">
        <v>18</v>
      </c>
      <c r="D40" s="41">
        <f>E40*0.5</f>
        <v>9675</v>
      </c>
      <c r="E40" s="42">
        <f>G40*0.5</f>
        <v>19350</v>
      </c>
      <c r="F40" s="41">
        <f t="shared" si="3"/>
        <v>19350</v>
      </c>
      <c r="G40" s="42">
        <f>I40</f>
        <v>38700</v>
      </c>
      <c r="H40" s="41">
        <f t="shared" si="4"/>
        <v>19350</v>
      </c>
      <c r="I40" s="42">
        <f>L40*0.6</f>
        <v>38700</v>
      </c>
      <c r="J40" s="43" t="s">
        <v>18</v>
      </c>
      <c r="K40" s="41">
        <f>L40*0.75</f>
        <v>48375</v>
      </c>
      <c r="L40" s="42">
        <v>64500</v>
      </c>
      <c r="M40" s="40" t="s">
        <v>73</v>
      </c>
      <c r="N40" s="40">
        <v>46</v>
      </c>
      <c r="O40" s="40"/>
      <c r="P40" s="89">
        <v>3996</v>
      </c>
    </row>
    <row r="41" spans="1:16" s="2" customFormat="1" ht="13.5">
      <c r="A41" s="39" t="s">
        <v>15</v>
      </c>
      <c r="B41" s="40" t="s">
        <v>18</v>
      </c>
      <c r="C41" s="40" t="s">
        <v>18</v>
      </c>
      <c r="D41" s="41" t="s">
        <v>18</v>
      </c>
      <c r="E41" s="42">
        <v>130</v>
      </c>
      <c r="F41" s="41">
        <f t="shared" si="3"/>
        <v>125</v>
      </c>
      <c r="G41" s="42">
        <v>250</v>
      </c>
      <c r="H41" s="41">
        <f t="shared" si="4"/>
        <v>125</v>
      </c>
      <c r="I41" s="42">
        <v>250</v>
      </c>
      <c r="J41" s="43" t="s">
        <v>18</v>
      </c>
      <c r="K41" s="41">
        <f t="shared" si="5"/>
        <v>540</v>
      </c>
      <c r="L41" s="42">
        <v>720</v>
      </c>
      <c r="M41" s="40" t="s">
        <v>74</v>
      </c>
      <c r="N41" s="40">
        <v>46</v>
      </c>
      <c r="O41" s="44" t="s">
        <v>66</v>
      </c>
      <c r="P41" s="89"/>
    </row>
    <row r="42" spans="1:16" s="2" customFormat="1" ht="12.75">
      <c r="A42" s="90" t="s">
        <v>145</v>
      </c>
      <c r="B42" s="91"/>
      <c r="C42" s="36"/>
      <c r="D42" s="36"/>
      <c r="E42" s="36"/>
      <c r="F42" s="36"/>
      <c r="G42" s="36"/>
      <c r="H42" s="36"/>
      <c r="I42" s="36"/>
      <c r="J42" s="37"/>
      <c r="K42" s="36"/>
      <c r="L42" s="36"/>
      <c r="M42" s="36"/>
      <c r="N42" s="36"/>
      <c r="O42" s="36"/>
      <c r="P42" s="38"/>
    </row>
    <row r="43" spans="1:16" s="2" customFormat="1" ht="12.75">
      <c r="A43" s="39" t="s">
        <v>9</v>
      </c>
      <c r="B43" s="40" t="s">
        <v>18</v>
      </c>
      <c r="C43" s="40" t="s">
        <v>18</v>
      </c>
      <c r="D43" s="41" t="s">
        <v>18</v>
      </c>
      <c r="E43" s="42">
        <f>G43*0.5</f>
        <v>4260</v>
      </c>
      <c r="F43" s="41">
        <f>G43*0.5</f>
        <v>4260</v>
      </c>
      <c r="G43" s="42">
        <f>I43</f>
        <v>8520</v>
      </c>
      <c r="H43" s="41">
        <f>I43*0.5</f>
        <v>4260</v>
      </c>
      <c r="I43" s="42">
        <f>L43*0.6</f>
        <v>8520</v>
      </c>
      <c r="J43" s="43" t="s">
        <v>18</v>
      </c>
      <c r="K43" s="41">
        <f t="shared" si="5"/>
        <v>10650</v>
      </c>
      <c r="L43" s="42">
        <v>14200</v>
      </c>
      <c r="M43" s="40" t="s">
        <v>82</v>
      </c>
      <c r="N43" s="40">
        <v>7450</v>
      </c>
      <c r="O43" s="46"/>
      <c r="P43" s="47"/>
    </row>
    <row r="44" spans="1:16" s="2" customFormat="1" ht="12.75" customHeight="1">
      <c r="A44" s="39" t="s">
        <v>10</v>
      </c>
      <c r="B44" s="40" t="s">
        <v>18</v>
      </c>
      <c r="C44" s="40" t="s">
        <v>18</v>
      </c>
      <c r="D44" s="41" t="s">
        <v>18</v>
      </c>
      <c r="E44" s="42">
        <f>G44*0.5</f>
        <v>6780</v>
      </c>
      <c r="F44" s="41">
        <f>G44*0.5</f>
        <v>6780</v>
      </c>
      <c r="G44" s="42">
        <f>I44</f>
        <v>13560</v>
      </c>
      <c r="H44" s="41">
        <f>I44*0.5</f>
        <v>6780</v>
      </c>
      <c r="I44" s="42">
        <f>L44*0.6</f>
        <v>13560</v>
      </c>
      <c r="J44" s="43" t="s">
        <v>18</v>
      </c>
      <c r="K44" s="41">
        <f t="shared" si="5"/>
        <v>16950</v>
      </c>
      <c r="L44" s="42">
        <v>22600</v>
      </c>
      <c r="M44" s="40" t="s">
        <v>83</v>
      </c>
      <c r="N44" s="40">
        <v>5050</v>
      </c>
      <c r="O44" s="46"/>
      <c r="P44" s="47"/>
    </row>
    <row r="45" spans="1:16" s="2" customFormat="1" ht="12.75" customHeight="1">
      <c r="A45" s="39" t="s">
        <v>134</v>
      </c>
      <c r="B45" s="40" t="s">
        <v>18</v>
      </c>
      <c r="C45" s="40" t="s">
        <v>18</v>
      </c>
      <c r="D45" s="41" t="s">
        <v>18</v>
      </c>
      <c r="E45" s="42">
        <f>G45*0.5</f>
        <v>291</v>
      </c>
      <c r="F45" s="41">
        <f>G45*0.5</f>
        <v>291</v>
      </c>
      <c r="G45" s="42">
        <f>I45</f>
        <v>582</v>
      </c>
      <c r="H45" s="41">
        <f>I45*0.5</f>
        <v>291</v>
      </c>
      <c r="I45" s="42">
        <f>L45*0.6</f>
        <v>582</v>
      </c>
      <c r="J45" s="43" t="s">
        <v>18</v>
      </c>
      <c r="K45" s="41">
        <f t="shared" si="5"/>
        <v>727.5</v>
      </c>
      <c r="L45" s="42">
        <v>970</v>
      </c>
      <c r="M45" s="40"/>
      <c r="N45" s="40"/>
      <c r="O45" s="46"/>
      <c r="P45" s="47"/>
    </row>
    <row r="46" spans="1:16" s="2" customFormat="1" ht="13.5" customHeight="1">
      <c r="A46" s="39" t="s">
        <v>135</v>
      </c>
      <c r="B46" s="40" t="s">
        <v>18</v>
      </c>
      <c r="C46" s="40" t="s">
        <v>18</v>
      </c>
      <c r="D46" s="41" t="s">
        <v>18</v>
      </c>
      <c r="E46" s="42">
        <f>G46*0.5</f>
        <v>405</v>
      </c>
      <c r="F46" s="41">
        <f>G46*0.5</f>
        <v>405</v>
      </c>
      <c r="G46" s="42">
        <f>I46</f>
        <v>810</v>
      </c>
      <c r="H46" s="41">
        <f>I46*0.5</f>
        <v>405</v>
      </c>
      <c r="I46" s="42">
        <f>L46*0.6</f>
        <v>810</v>
      </c>
      <c r="J46" s="43" t="s">
        <v>18</v>
      </c>
      <c r="K46" s="41">
        <f t="shared" si="5"/>
        <v>1012.5</v>
      </c>
      <c r="L46" s="42">
        <v>1350</v>
      </c>
      <c r="M46" s="40"/>
      <c r="N46" s="92">
        <v>12500</v>
      </c>
      <c r="O46" s="46"/>
      <c r="P46" s="47"/>
    </row>
    <row r="47" spans="1:16" s="2" customFormat="1" ht="13.5">
      <c r="A47" s="39" t="s">
        <v>11</v>
      </c>
      <c r="B47" s="40" t="s">
        <v>18</v>
      </c>
      <c r="C47" s="40" t="s">
        <v>18</v>
      </c>
      <c r="D47" s="41">
        <f>E47*0.5</f>
        <v>19050</v>
      </c>
      <c r="E47" s="42">
        <f>G47*0.5</f>
        <v>38100</v>
      </c>
      <c r="F47" s="41">
        <f>G47*0.5</f>
        <v>38100</v>
      </c>
      <c r="G47" s="42">
        <f>I47</f>
        <v>76200</v>
      </c>
      <c r="H47" s="41">
        <f>I47*0.5</f>
        <v>38100</v>
      </c>
      <c r="I47" s="42">
        <f>L47*0.6</f>
        <v>76200</v>
      </c>
      <c r="J47" s="43" t="s">
        <v>18</v>
      </c>
      <c r="K47" s="41">
        <f t="shared" si="5"/>
        <v>95250</v>
      </c>
      <c r="L47" s="42">
        <v>127000</v>
      </c>
      <c r="M47" s="44" t="s">
        <v>66</v>
      </c>
      <c r="N47" s="92"/>
      <c r="O47" s="46"/>
      <c r="P47" s="47"/>
    </row>
    <row r="48" spans="1:16" s="2" customFormat="1" ht="12.75">
      <c r="A48" s="35" t="s">
        <v>16</v>
      </c>
      <c r="B48" s="36"/>
      <c r="C48" s="36"/>
      <c r="D48" s="36"/>
      <c r="E48" s="36"/>
      <c r="F48" s="36"/>
      <c r="G48" s="36"/>
      <c r="H48" s="36"/>
      <c r="I48" s="36"/>
      <c r="J48" s="37"/>
      <c r="K48" s="36"/>
      <c r="L48" s="36"/>
      <c r="M48" s="36"/>
      <c r="N48" s="36"/>
      <c r="O48" s="36"/>
      <c r="P48" s="38"/>
    </row>
    <row r="49" spans="1:16" s="2" customFormat="1" ht="13.5" customHeight="1">
      <c r="A49" s="39" t="s">
        <v>140</v>
      </c>
      <c r="B49" s="40" t="s">
        <v>18</v>
      </c>
      <c r="C49" s="40" t="s">
        <v>18</v>
      </c>
      <c r="D49" s="41" t="s">
        <v>18</v>
      </c>
      <c r="E49" s="42">
        <f>G49*0.5</f>
        <v>5970</v>
      </c>
      <c r="F49" s="41">
        <f aca="true" t="shared" si="6" ref="F49:H50">G49*0.5</f>
        <v>5970</v>
      </c>
      <c r="G49" s="42">
        <f>I49</f>
        <v>11940</v>
      </c>
      <c r="H49" s="41">
        <f t="shared" si="6"/>
        <v>5970</v>
      </c>
      <c r="I49" s="42">
        <f>L49*0.6</f>
        <v>11940</v>
      </c>
      <c r="J49" s="43" t="s">
        <v>18</v>
      </c>
      <c r="K49" s="41">
        <f t="shared" si="5"/>
        <v>14925</v>
      </c>
      <c r="L49" s="42">
        <v>19900</v>
      </c>
      <c r="M49" s="40" t="s">
        <v>79</v>
      </c>
      <c r="N49" s="40">
        <v>200</v>
      </c>
      <c r="O49" s="53"/>
      <c r="P49" s="54"/>
    </row>
    <row r="50" spans="1:16" s="2" customFormat="1" ht="13.5" customHeight="1">
      <c r="A50" s="39" t="s">
        <v>139</v>
      </c>
      <c r="B50" s="40" t="s">
        <v>18</v>
      </c>
      <c r="C50" s="40" t="s">
        <v>18</v>
      </c>
      <c r="D50" s="41" t="s">
        <v>18</v>
      </c>
      <c r="E50" s="42">
        <f>G50*0.5</f>
        <v>3750</v>
      </c>
      <c r="F50" s="41">
        <f t="shared" si="6"/>
        <v>3750</v>
      </c>
      <c r="G50" s="42">
        <f>I50</f>
        <v>7500</v>
      </c>
      <c r="H50" s="41">
        <f>I50*0.5</f>
        <v>3750</v>
      </c>
      <c r="I50" s="42">
        <f>L50*0.6</f>
        <v>7500</v>
      </c>
      <c r="J50" s="43" t="s">
        <v>18</v>
      </c>
      <c r="K50" s="41">
        <f t="shared" si="5"/>
        <v>9375</v>
      </c>
      <c r="L50" s="42">
        <v>12500</v>
      </c>
      <c r="M50" s="40" t="s">
        <v>80</v>
      </c>
      <c r="N50" s="40">
        <v>100</v>
      </c>
      <c r="P50" s="89">
        <v>400</v>
      </c>
    </row>
    <row r="51" spans="1:16" s="2" customFormat="1" ht="13.5" customHeight="1">
      <c r="A51" s="39" t="s">
        <v>141</v>
      </c>
      <c r="B51" s="40" t="s">
        <v>18</v>
      </c>
      <c r="C51" s="40" t="s">
        <v>18</v>
      </c>
      <c r="D51" s="41" t="s">
        <v>18</v>
      </c>
      <c r="E51" s="42">
        <f>G51*0.5</f>
        <v>2040</v>
      </c>
      <c r="F51" s="41">
        <f>G51*0.5</f>
        <v>2040</v>
      </c>
      <c r="G51" s="42">
        <f>I51</f>
        <v>4080</v>
      </c>
      <c r="H51" s="41">
        <f>I51*0.5</f>
        <v>2040</v>
      </c>
      <c r="I51" s="42">
        <f>L51*0.6</f>
        <v>4080</v>
      </c>
      <c r="J51" s="43" t="s">
        <v>18</v>
      </c>
      <c r="K51" s="41">
        <f t="shared" si="5"/>
        <v>5100</v>
      </c>
      <c r="L51" s="42">
        <v>6800</v>
      </c>
      <c r="M51" s="40" t="s">
        <v>81</v>
      </c>
      <c r="N51" s="40">
        <v>100</v>
      </c>
      <c r="O51" s="40"/>
      <c r="P51" s="89"/>
    </row>
    <row r="52" spans="1:16" s="2" customFormat="1" ht="13.5">
      <c r="A52" s="39" t="s">
        <v>142</v>
      </c>
      <c r="B52" s="40" t="s">
        <v>18</v>
      </c>
      <c r="C52" s="40" t="s">
        <v>18</v>
      </c>
      <c r="D52" s="41" t="s">
        <v>18</v>
      </c>
      <c r="E52" s="42">
        <f>G52*0.5</f>
        <v>1224</v>
      </c>
      <c r="F52" s="41">
        <f>G52*0.5</f>
        <v>1224</v>
      </c>
      <c r="G52" s="42">
        <f>I52</f>
        <v>2448</v>
      </c>
      <c r="H52" s="41">
        <f>I52*0.5</f>
        <v>1224</v>
      </c>
      <c r="I52" s="42">
        <f>L52*0.6</f>
        <v>2448</v>
      </c>
      <c r="J52" s="43" t="s">
        <v>18</v>
      </c>
      <c r="K52" s="41">
        <f t="shared" si="5"/>
        <v>3060</v>
      </c>
      <c r="L52" s="42">
        <v>4080</v>
      </c>
      <c r="M52" s="40"/>
      <c r="N52" s="40"/>
      <c r="O52" s="44" t="s">
        <v>66</v>
      </c>
      <c r="P52" s="89"/>
    </row>
    <row r="53" spans="1:16" s="2" customFormat="1" ht="12.75">
      <c r="A53" s="35" t="s">
        <v>17</v>
      </c>
      <c r="B53" s="55"/>
      <c r="C53" s="55"/>
      <c r="D53" s="55"/>
      <c r="E53" s="55"/>
      <c r="F53" s="55"/>
      <c r="G53" s="55"/>
      <c r="H53" s="55"/>
      <c r="I53" s="55"/>
      <c r="J53" s="55"/>
      <c r="K53" s="55"/>
      <c r="L53" s="55"/>
      <c r="M53" s="55"/>
      <c r="N53" s="55"/>
      <c r="O53" s="55"/>
      <c r="P53" s="56"/>
    </row>
    <row r="54" spans="1:16" ht="13.5">
      <c r="A54" s="39" t="s">
        <v>138</v>
      </c>
      <c r="B54" s="40" t="s">
        <v>18</v>
      </c>
      <c r="C54" s="40" t="s">
        <v>18</v>
      </c>
      <c r="D54" s="41" t="s">
        <v>18</v>
      </c>
      <c r="E54" s="42">
        <f>G54*0.5</f>
        <v>469.41440000000006</v>
      </c>
      <c r="F54" s="41">
        <f>G54*0.5</f>
        <v>469.41440000000006</v>
      </c>
      <c r="G54" s="42">
        <f>I54</f>
        <v>938.8288000000001</v>
      </c>
      <c r="H54" s="41">
        <f>I54*0.5</f>
        <v>469.41440000000006</v>
      </c>
      <c r="I54" s="42">
        <f>868*1.04*1.04</f>
        <v>938.8288000000001</v>
      </c>
      <c r="J54" s="57"/>
      <c r="K54" s="57"/>
      <c r="L54" s="57"/>
      <c r="M54" s="58"/>
      <c r="N54" s="58"/>
      <c r="O54" s="58"/>
      <c r="P54" s="59"/>
    </row>
    <row r="55" spans="1:16" ht="13.5">
      <c r="A55" s="39" t="s">
        <v>137</v>
      </c>
      <c r="B55" s="40" t="s">
        <v>18</v>
      </c>
      <c r="C55" s="40" t="s">
        <v>18</v>
      </c>
      <c r="D55" s="41" t="s">
        <v>18</v>
      </c>
      <c r="E55" s="42">
        <f>G55*0.5</f>
        <v>1532.6272000000001</v>
      </c>
      <c r="F55" s="41">
        <f>G55*0.5</f>
        <v>1532.6272000000001</v>
      </c>
      <c r="G55" s="42">
        <f>I55</f>
        <v>3065.2544000000003</v>
      </c>
      <c r="H55" s="41">
        <f>I55*0.5</f>
        <v>1532.6272000000001</v>
      </c>
      <c r="I55" s="42">
        <f>2834*1.04*1.04</f>
        <v>3065.2544000000003</v>
      </c>
      <c r="J55" s="57"/>
      <c r="K55" s="57"/>
      <c r="L55" s="57"/>
      <c r="M55" s="58"/>
      <c r="N55" s="58"/>
      <c r="O55" s="58"/>
      <c r="P55" s="59"/>
    </row>
    <row r="56" spans="1:16" ht="13.5">
      <c r="A56" s="39" t="s">
        <v>134</v>
      </c>
      <c r="B56" s="40" t="s">
        <v>18</v>
      </c>
      <c r="C56" s="40" t="s">
        <v>18</v>
      </c>
      <c r="D56" s="41" t="s">
        <v>18</v>
      </c>
      <c r="E56" s="42">
        <f>G56*0.5</f>
        <v>40.56</v>
      </c>
      <c r="F56" s="41">
        <f>G56*0.5</f>
        <v>40.56</v>
      </c>
      <c r="G56" s="42">
        <f>I56</f>
        <v>81.12</v>
      </c>
      <c r="H56" s="41">
        <f>I56*0.5</f>
        <v>40.56</v>
      </c>
      <c r="I56" s="42">
        <f>75*1.04*1.04</f>
        <v>81.12</v>
      </c>
      <c r="J56" s="57"/>
      <c r="K56" s="57"/>
      <c r="L56" s="57"/>
      <c r="M56" s="58"/>
      <c r="N56" s="58"/>
      <c r="O56" s="58"/>
      <c r="P56" s="59"/>
    </row>
    <row r="57" spans="1:16" ht="13.5">
      <c r="A57" s="39" t="s">
        <v>135</v>
      </c>
      <c r="B57" s="40" t="s">
        <v>18</v>
      </c>
      <c r="C57" s="40" t="s">
        <v>18</v>
      </c>
      <c r="D57" s="41" t="s">
        <v>18</v>
      </c>
      <c r="E57" s="42">
        <f>G57*0.5</f>
        <v>255.2576</v>
      </c>
      <c r="F57" s="41">
        <f aca="true" t="shared" si="7" ref="F57:H58">G57*0.5</f>
        <v>255.2576</v>
      </c>
      <c r="G57" s="42">
        <f>I57</f>
        <v>510.5152</v>
      </c>
      <c r="H57" s="41">
        <f t="shared" si="7"/>
        <v>255.2576</v>
      </c>
      <c r="I57" s="42">
        <f>472*1.04*1.04</f>
        <v>510.5152</v>
      </c>
      <c r="J57" s="57"/>
      <c r="K57" s="57"/>
      <c r="L57" s="57"/>
      <c r="M57" s="58"/>
      <c r="N57" s="58"/>
      <c r="O57" s="58"/>
      <c r="P57" s="59"/>
    </row>
    <row r="58" spans="1:16" ht="13.5">
      <c r="A58" s="39" t="s">
        <v>11</v>
      </c>
      <c r="B58" s="40" t="s">
        <v>18</v>
      </c>
      <c r="C58" s="40" t="s">
        <v>18</v>
      </c>
      <c r="D58" s="41">
        <f>E58*0.5</f>
        <v>3952.4368000000004</v>
      </c>
      <c r="E58" s="42">
        <f>G58*0.5</f>
        <v>7904.873600000001</v>
      </c>
      <c r="F58" s="41">
        <f t="shared" si="7"/>
        <v>7904.873600000001</v>
      </c>
      <c r="G58" s="42">
        <f>I58</f>
        <v>15809.747200000002</v>
      </c>
      <c r="H58" s="41">
        <f t="shared" si="7"/>
        <v>7904.873600000001</v>
      </c>
      <c r="I58" s="42">
        <f>14617*1.04*1.04</f>
        <v>15809.747200000002</v>
      </c>
      <c r="J58" s="57"/>
      <c r="K58" s="57"/>
      <c r="L58" s="57"/>
      <c r="M58" s="58"/>
      <c r="N58" s="58"/>
      <c r="O58" s="58"/>
      <c r="P58" s="59"/>
    </row>
    <row r="59" spans="1:16" ht="12.75" customHeight="1">
      <c r="A59" s="85" t="s">
        <v>143</v>
      </c>
      <c r="B59" s="86"/>
      <c r="C59" s="86"/>
      <c r="D59" s="86"/>
      <c r="E59" s="86"/>
      <c r="F59" s="86"/>
      <c r="G59" s="86"/>
      <c r="H59" s="86"/>
      <c r="I59" s="86"/>
      <c r="J59" s="86"/>
      <c r="K59" s="55"/>
      <c r="L59" s="55"/>
      <c r="M59" s="55"/>
      <c r="N59" s="55"/>
      <c r="O59" s="55"/>
      <c r="P59" s="56"/>
    </row>
    <row r="60" spans="1:16" ht="13.5">
      <c r="A60" s="39" t="s">
        <v>9</v>
      </c>
      <c r="B60" s="40" t="s">
        <v>18</v>
      </c>
      <c r="C60" s="40" t="s">
        <v>18</v>
      </c>
      <c r="D60" s="41" t="s">
        <v>18</v>
      </c>
      <c r="E60" s="42">
        <f>G60*0.5</f>
        <v>399</v>
      </c>
      <c r="F60" s="41">
        <f>G60*0.5</f>
        <v>399</v>
      </c>
      <c r="G60" s="42">
        <f>I60</f>
        <v>798</v>
      </c>
      <c r="H60" s="41">
        <f>I60*0.5</f>
        <v>399</v>
      </c>
      <c r="I60" s="42">
        <f>L60*0.6</f>
        <v>798</v>
      </c>
      <c r="J60" s="43" t="s">
        <v>18</v>
      </c>
      <c r="K60" s="41">
        <f aca="true" t="shared" si="8" ref="K60:K70">L60*0.75</f>
        <v>997.5</v>
      </c>
      <c r="L60" s="42">
        <v>1330</v>
      </c>
      <c r="M60" s="60"/>
      <c r="N60" s="58"/>
      <c r="O60" s="58"/>
      <c r="P60" s="59"/>
    </row>
    <row r="61" spans="1:16" ht="13.5">
      <c r="A61" s="39" t="s">
        <v>10</v>
      </c>
      <c r="B61" s="40" t="s">
        <v>18</v>
      </c>
      <c r="C61" s="40" t="s">
        <v>18</v>
      </c>
      <c r="D61" s="41" t="s">
        <v>18</v>
      </c>
      <c r="E61" s="42">
        <f>G61*0.5</f>
        <v>670.5</v>
      </c>
      <c r="F61" s="41">
        <f>G61*0.5</f>
        <v>670.5</v>
      </c>
      <c r="G61" s="42">
        <f>I61</f>
        <v>1341</v>
      </c>
      <c r="H61" s="41">
        <f>I61*0.5</f>
        <v>670.5</v>
      </c>
      <c r="I61" s="42">
        <f>L61*0.6</f>
        <v>1341</v>
      </c>
      <c r="J61" s="43" t="s">
        <v>18</v>
      </c>
      <c r="K61" s="41">
        <f t="shared" si="8"/>
        <v>1676.25</v>
      </c>
      <c r="L61" s="42">
        <v>2235</v>
      </c>
      <c r="M61" s="60"/>
      <c r="N61" s="58"/>
      <c r="O61" s="58"/>
      <c r="P61" s="59"/>
    </row>
    <row r="62" spans="1:16" ht="13.5">
      <c r="A62" s="39" t="s">
        <v>134</v>
      </c>
      <c r="B62" s="40" t="s">
        <v>18</v>
      </c>
      <c r="C62" s="40" t="s">
        <v>18</v>
      </c>
      <c r="D62" s="41" t="s">
        <v>18</v>
      </c>
      <c r="E62" s="42">
        <f>G62*0.5</f>
        <v>66</v>
      </c>
      <c r="F62" s="41">
        <f>G62*0.5</f>
        <v>66</v>
      </c>
      <c r="G62" s="42">
        <f>I62</f>
        <v>132</v>
      </c>
      <c r="H62" s="41">
        <f>I62*0.5</f>
        <v>66</v>
      </c>
      <c r="I62" s="42">
        <f>L62*0.6</f>
        <v>132</v>
      </c>
      <c r="J62" s="43" t="s">
        <v>18</v>
      </c>
      <c r="K62" s="41">
        <f t="shared" si="8"/>
        <v>165</v>
      </c>
      <c r="L62" s="42">
        <v>220</v>
      </c>
      <c r="M62" s="60"/>
      <c r="N62" s="58"/>
      <c r="O62" s="58"/>
      <c r="P62" s="59"/>
    </row>
    <row r="63" spans="1:16" ht="13.5">
      <c r="A63" s="39" t="s">
        <v>135</v>
      </c>
      <c r="B63" s="40" t="s">
        <v>18</v>
      </c>
      <c r="C63" s="40" t="s">
        <v>18</v>
      </c>
      <c r="D63" s="41" t="s">
        <v>18</v>
      </c>
      <c r="E63" s="42">
        <f>G63*0.5</f>
        <v>88.5</v>
      </c>
      <c r="F63" s="41">
        <f>G63*0.5</f>
        <v>88.5</v>
      </c>
      <c r="G63" s="42">
        <f>I63</f>
        <v>177</v>
      </c>
      <c r="H63" s="41">
        <f>I63*0.5</f>
        <v>88.5</v>
      </c>
      <c r="I63" s="42">
        <f>L63*0.6</f>
        <v>177</v>
      </c>
      <c r="J63" s="43" t="s">
        <v>18</v>
      </c>
      <c r="K63" s="41">
        <f t="shared" si="8"/>
        <v>221.25</v>
      </c>
      <c r="L63" s="42">
        <v>295</v>
      </c>
      <c r="M63" s="60"/>
      <c r="N63" s="58"/>
      <c r="O63" s="58"/>
      <c r="P63" s="59"/>
    </row>
    <row r="64" spans="1:16" ht="13.5">
      <c r="A64" s="39" t="s">
        <v>11</v>
      </c>
      <c r="B64" s="40" t="s">
        <v>18</v>
      </c>
      <c r="C64" s="40" t="s">
        <v>18</v>
      </c>
      <c r="D64" s="41">
        <f>E64*0.5</f>
        <v>1875</v>
      </c>
      <c r="E64" s="42">
        <f>G64*0.5</f>
        <v>3750</v>
      </c>
      <c r="F64" s="41">
        <f>G64*0.5</f>
        <v>3750</v>
      </c>
      <c r="G64" s="42">
        <f>I64</f>
        <v>7500</v>
      </c>
      <c r="H64" s="41">
        <f>I64*0.5</f>
        <v>3750</v>
      </c>
      <c r="I64" s="42">
        <f>L64*0.6</f>
        <v>7500</v>
      </c>
      <c r="J64" s="43" t="s">
        <v>18</v>
      </c>
      <c r="K64" s="41">
        <f t="shared" si="8"/>
        <v>9375</v>
      </c>
      <c r="L64" s="42">
        <v>12500</v>
      </c>
      <c r="M64" s="60"/>
      <c r="N64" s="58"/>
      <c r="O64" s="58"/>
      <c r="P64" s="59"/>
    </row>
    <row r="65" spans="1:16" ht="13.5" customHeight="1">
      <c r="A65" s="85" t="s">
        <v>144</v>
      </c>
      <c r="B65" s="86"/>
      <c r="C65" s="86"/>
      <c r="D65" s="86"/>
      <c r="E65" s="86"/>
      <c r="F65" s="86"/>
      <c r="G65" s="86"/>
      <c r="H65" s="86"/>
      <c r="I65" s="86"/>
      <c r="J65" s="86"/>
      <c r="K65" s="55"/>
      <c r="L65" s="55"/>
      <c r="M65" s="55"/>
      <c r="N65" s="55"/>
      <c r="O65" s="55"/>
      <c r="P65" s="55"/>
    </row>
    <row r="66" spans="1:16" ht="13.5">
      <c r="A66" s="39" t="s">
        <v>9</v>
      </c>
      <c r="B66" s="40" t="s">
        <v>18</v>
      </c>
      <c r="C66" s="40" t="s">
        <v>18</v>
      </c>
      <c r="D66" s="41" t="s">
        <v>18</v>
      </c>
      <c r="E66" s="42">
        <f>G66*0.5</f>
        <v>375</v>
      </c>
      <c r="F66" s="41">
        <f>G66*0.5</f>
        <v>375</v>
      </c>
      <c r="G66" s="42">
        <f>I66</f>
        <v>750</v>
      </c>
      <c r="H66" s="41">
        <f>I66*0.5</f>
        <v>375</v>
      </c>
      <c r="I66" s="42">
        <f>L66*0.6</f>
        <v>750</v>
      </c>
      <c r="J66" s="43" t="s">
        <v>18</v>
      </c>
      <c r="K66" s="41">
        <f t="shared" si="8"/>
        <v>937.5</v>
      </c>
      <c r="L66" s="42">
        <v>1250</v>
      </c>
      <c r="M66" s="58"/>
      <c r="N66" s="58"/>
      <c r="O66" s="58"/>
      <c r="P66" s="59"/>
    </row>
    <row r="67" spans="1:16" ht="13.5">
      <c r="A67" s="39" t="s">
        <v>10</v>
      </c>
      <c r="B67" s="40" t="s">
        <v>18</v>
      </c>
      <c r="C67" s="40" t="s">
        <v>18</v>
      </c>
      <c r="D67" s="41" t="s">
        <v>18</v>
      </c>
      <c r="E67" s="42">
        <f>G67*0.5</f>
        <v>570</v>
      </c>
      <c r="F67" s="41">
        <f>G67*0.5</f>
        <v>570</v>
      </c>
      <c r="G67" s="42">
        <f>I67</f>
        <v>1140</v>
      </c>
      <c r="H67" s="41">
        <f>I67*0.5</f>
        <v>570</v>
      </c>
      <c r="I67" s="42">
        <f>L67*0.6</f>
        <v>1140</v>
      </c>
      <c r="J67" s="43" t="s">
        <v>18</v>
      </c>
      <c r="K67" s="41">
        <f t="shared" si="8"/>
        <v>1425</v>
      </c>
      <c r="L67" s="42">
        <v>1900</v>
      </c>
      <c r="M67" s="58"/>
      <c r="N67" s="58"/>
      <c r="O67" s="58"/>
      <c r="P67" s="59"/>
    </row>
    <row r="68" spans="1:16" ht="13.5">
      <c r="A68" s="39" t="s">
        <v>134</v>
      </c>
      <c r="B68" s="40" t="s">
        <v>18</v>
      </c>
      <c r="C68" s="40" t="s">
        <v>18</v>
      </c>
      <c r="D68" s="41" t="s">
        <v>18</v>
      </c>
      <c r="E68" s="42">
        <f>G68*0.5</f>
        <v>61.5</v>
      </c>
      <c r="F68" s="41">
        <f>G68*0.5</f>
        <v>61.5</v>
      </c>
      <c r="G68" s="42">
        <f>I68</f>
        <v>123</v>
      </c>
      <c r="H68" s="41">
        <f>I68*0.5</f>
        <v>61.5</v>
      </c>
      <c r="I68" s="42">
        <f>L68*0.6</f>
        <v>123</v>
      </c>
      <c r="J68" s="43" t="s">
        <v>18</v>
      </c>
      <c r="K68" s="41">
        <f t="shared" si="8"/>
        <v>153.75</v>
      </c>
      <c r="L68" s="42">
        <v>205</v>
      </c>
      <c r="M68" s="58"/>
      <c r="N68" s="58"/>
      <c r="O68" s="58"/>
      <c r="P68" s="59"/>
    </row>
    <row r="69" spans="1:16" ht="13.5">
      <c r="A69" s="39" t="s">
        <v>135</v>
      </c>
      <c r="B69" s="40" t="s">
        <v>18</v>
      </c>
      <c r="C69" s="40" t="s">
        <v>18</v>
      </c>
      <c r="D69" s="41" t="s">
        <v>18</v>
      </c>
      <c r="E69" s="42">
        <f>G69*0.5</f>
        <v>84</v>
      </c>
      <c r="F69" s="41">
        <f>G69*0.5</f>
        <v>84</v>
      </c>
      <c r="G69" s="42">
        <f>I69</f>
        <v>168</v>
      </c>
      <c r="H69" s="41">
        <f>I69*0.5</f>
        <v>84</v>
      </c>
      <c r="I69" s="42">
        <f>L69*0.6</f>
        <v>168</v>
      </c>
      <c r="J69" s="43" t="s">
        <v>18</v>
      </c>
      <c r="K69" s="41">
        <f t="shared" si="8"/>
        <v>210</v>
      </c>
      <c r="L69" s="42">
        <v>280</v>
      </c>
      <c r="M69" s="58"/>
      <c r="N69" s="58"/>
      <c r="O69" s="58"/>
      <c r="P69" s="59"/>
    </row>
    <row r="70" spans="1:16" ht="13.5">
      <c r="A70" s="39" t="s">
        <v>11</v>
      </c>
      <c r="B70" s="40" t="s">
        <v>18</v>
      </c>
      <c r="C70" s="40" t="s">
        <v>18</v>
      </c>
      <c r="D70" s="41">
        <f>E70*0.5</f>
        <v>1797.45</v>
      </c>
      <c r="E70" s="42">
        <f>G70*0.5</f>
        <v>3594.9</v>
      </c>
      <c r="F70" s="41">
        <f>G70*0.5</f>
        <v>3594.9</v>
      </c>
      <c r="G70" s="42">
        <f>I70</f>
        <v>7189.8</v>
      </c>
      <c r="H70" s="41">
        <f>I70*0.5</f>
        <v>3594.9</v>
      </c>
      <c r="I70" s="42">
        <f>L70*0.6</f>
        <v>7189.8</v>
      </c>
      <c r="J70" s="43" t="s">
        <v>18</v>
      </c>
      <c r="K70" s="41">
        <f t="shared" si="8"/>
        <v>8987.25</v>
      </c>
      <c r="L70" s="42">
        <v>11983</v>
      </c>
      <c r="M70" s="58"/>
      <c r="N70" s="58"/>
      <c r="O70" s="58"/>
      <c r="P70" s="59"/>
    </row>
    <row r="71" spans="1:16" ht="13.5">
      <c r="A71" s="35" t="s">
        <v>20</v>
      </c>
      <c r="B71" s="55"/>
      <c r="C71" s="55"/>
      <c r="D71" s="36"/>
      <c r="E71" s="36"/>
      <c r="F71" s="36"/>
      <c r="G71" s="36"/>
      <c r="H71" s="36"/>
      <c r="I71" s="36"/>
      <c r="J71" s="61"/>
      <c r="K71" s="61"/>
      <c r="L71" s="61"/>
      <c r="M71" s="61"/>
      <c r="N71" s="61"/>
      <c r="O71" s="61"/>
      <c r="P71" s="61"/>
    </row>
    <row r="72" spans="1:16" ht="13.5">
      <c r="A72" s="62" t="s">
        <v>21</v>
      </c>
      <c r="B72" s="63" t="s">
        <v>18</v>
      </c>
      <c r="C72" s="63" t="s">
        <v>18</v>
      </c>
      <c r="D72" s="64" t="s">
        <v>18</v>
      </c>
      <c r="E72" s="65" t="s">
        <v>18</v>
      </c>
      <c r="F72" s="64" t="s">
        <v>18</v>
      </c>
      <c r="G72" s="65" t="s">
        <v>18</v>
      </c>
      <c r="H72" s="64">
        <f>0.5*I72</f>
        <v>150</v>
      </c>
      <c r="I72" s="65">
        <v>300</v>
      </c>
      <c r="J72" s="66" t="s">
        <v>18</v>
      </c>
      <c r="K72" s="67"/>
      <c r="L72" s="67"/>
      <c r="M72" s="67"/>
      <c r="N72" s="67"/>
      <c r="O72" s="67"/>
      <c r="P72" s="68"/>
    </row>
  </sheetData>
  <sheetProtection/>
  <mergeCells count="30">
    <mergeCell ref="A65:J65"/>
    <mergeCell ref="P33:P34"/>
    <mergeCell ref="P40:P41"/>
    <mergeCell ref="A42:B42"/>
    <mergeCell ref="N46:N47"/>
    <mergeCell ref="P50:P52"/>
    <mergeCell ref="A59:J59"/>
    <mergeCell ref="A17:E17"/>
    <mergeCell ref="M17:P17"/>
    <mergeCell ref="P20:P22"/>
    <mergeCell ref="A23:E23"/>
    <mergeCell ref="M23:P23"/>
    <mergeCell ref="P26:P27"/>
    <mergeCell ref="C8:C10"/>
    <mergeCell ref="D8:G8"/>
    <mergeCell ref="H8:L8"/>
    <mergeCell ref="D9:E9"/>
    <mergeCell ref="F9:G9"/>
    <mergeCell ref="H9:I9"/>
    <mergeCell ref="K9:L9"/>
    <mergeCell ref="A1:P1"/>
    <mergeCell ref="A2:P2"/>
    <mergeCell ref="A3:P3"/>
    <mergeCell ref="A5:P5"/>
    <mergeCell ref="A6:A10"/>
    <mergeCell ref="B6:L6"/>
    <mergeCell ref="M6:P10"/>
    <mergeCell ref="B7:C7"/>
    <mergeCell ref="D7:L7"/>
    <mergeCell ref="B8: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84"/>
  <sheetViews>
    <sheetView zoomScalePageLayoutView="0" workbookViewId="0" topLeftCell="A55">
      <selection activeCell="J78" sqref="J78"/>
    </sheetView>
  </sheetViews>
  <sheetFormatPr defaultColWidth="9.140625" defaultRowHeight="12.75"/>
  <cols>
    <col min="1" max="1" width="9.421875" style="18" customWidth="1"/>
    <col min="2" max="4" width="9.140625" style="13" customWidth="1"/>
    <col min="5" max="5" width="9.421875" style="13" customWidth="1"/>
    <col min="6" max="11" width="9.140625" style="13" customWidth="1"/>
  </cols>
  <sheetData>
    <row r="1" spans="1:11" ht="12.75">
      <c r="A1" s="101" t="s">
        <v>22</v>
      </c>
      <c r="B1" s="101"/>
      <c r="C1" s="101"/>
      <c r="D1" s="101"/>
      <c r="E1" s="101"/>
      <c r="F1" s="101"/>
      <c r="G1" s="101"/>
      <c r="H1" s="101"/>
      <c r="I1" s="101"/>
      <c r="J1" s="101"/>
      <c r="K1" s="101"/>
    </row>
    <row r="2" ht="12.75">
      <c r="A2" s="15"/>
    </row>
    <row r="3" spans="1:11" ht="49.5" customHeight="1">
      <c r="A3" s="97" t="s">
        <v>23</v>
      </c>
      <c r="B3" s="97"/>
      <c r="C3" s="97"/>
      <c r="D3" s="97"/>
      <c r="E3" s="97"/>
      <c r="F3" s="97"/>
      <c r="G3" s="97"/>
      <c r="H3" s="97"/>
      <c r="I3" s="97"/>
      <c r="J3" s="97"/>
      <c r="K3" s="97"/>
    </row>
    <row r="4" ht="12.75">
      <c r="A4" s="15"/>
    </row>
    <row r="5" spans="1:11" ht="12.75">
      <c r="A5" s="101" t="s">
        <v>24</v>
      </c>
      <c r="B5" s="101"/>
      <c r="C5" s="101"/>
      <c r="D5" s="101"/>
      <c r="E5" s="101"/>
      <c r="F5" s="101"/>
      <c r="G5" s="101"/>
      <c r="H5" s="101"/>
      <c r="I5" s="101"/>
      <c r="J5" s="101"/>
      <c r="K5" s="101"/>
    </row>
    <row r="6" ht="12.75">
      <c r="A6" s="14"/>
    </row>
    <row r="7" spans="1:11" ht="12.75">
      <c r="A7" s="97" t="s">
        <v>25</v>
      </c>
      <c r="B7" s="97"/>
      <c r="C7" s="97"/>
      <c r="D7" s="97"/>
      <c r="E7" s="97"/>
      <c r="F7" s="97"/>
      <c r="G7" s="97"/>
      <c r="H7" s="97"/>
      <c r="I7" s="97"/>
      <c r="J7" s="97"/>
      <c r="K7" s="97"/>
    </row>
    <row r="8" ht="12.75">
      <c r="A8" s="15"/>
    </row>
    <row r="9" ht="16.5" customHeight="1">
      <c r="A9" s="16" t="s">
        <v>42</v>
      </c>
    </row>
    <row r="10" ht="12.75">
      <c r="A10" s="15"/>
    </row>
    <row r="11" spans="1:11" ht="27.75" customHeight="1">
      <c r="A11" s="97" t="s">
        <v>26</v>
      </c>
      <c r="B11" s="97"/>
      <c r="C11" s="97"/>
      <c r="D11" s="97"/>
      <c r="E11" s="97"/>
      <c r="F11" s="97"/>
      <c r="G11" s="97"/>
      <c r="H11" s="97"/>
      <c r="I11" s="97"/>
      <c r="J11" s="97"/>
      <c r="K11" s="97"/>
    </row>
    <row r="12" ht="12.75">
      <c r="A12" s="15"/>
    </row>
    <row r="13" spans="1:11" s="3" customFormat="1" ht="12.75">
      <c r="A13" s="105" t="s">
        <v>39</v>
      </c>
      <c r="B13" s="105"/>
      <c r="C13" s="105"/>
      <c r="D13" s="105"/>
      <c r="E13" s="105"/>
      <c r="F13" s="105"/>
      <c r="G13" s="105"/>
      <c r="H13" s="105"/>
      <c r="I13" s="105"/>
      <c r="J13" s="105"/>
      <c r="K13" s="105"/>
    </row>
    <row r="14" spans="1:11" ht="39.75" customHeight="1">
      <c r="A14" s="97" t="s">
        <v>91</v>
      </c>
      <c r="B14" s="97"/>
      <c r="C14" s="97"/>
      <c r="D14" s="97"/>
      <c r="E14" s="97"/>
      <c r="F14" s="97"/>
      <c r="G14" s="97"/>
      <c r="H14" s="97"/>
      <c r="I14" s="97"/>
      <c r="J14" s="97"/>
      <c r="K14" s="97"/>
    </row>
    <row r="15" spans="1:11" s="4" customFormat="1" ht="12.75" customHeight="1">
      <c r="A15" s="105" t="s">
        <v>40</v>
      </c>
      <c r="B15" s="105"/>
      <c r="C15" s="105"/>
      <c r="D15" s="105"/>
      <c r="E15" s="105"/>
      <c r="F15" s="105"/>
      <c r="G15" s="105"/>
      <c r="H15" s="105"/>
      <c r="I15" s="105"/>
      <c r="J15" s="105"/>
      <c r="K15" s="105"/>
    </row>
    <row r="16" spans="1:11" ht="12.75">
      <c r="A16" s="93" t="s">
        <v>27</v>
      </c>
      <c r="B16" s="93"/>
      <c r="C16" s="93"/>
      <c r="D16" s="93"/>
      <c r="E16" s="93"/>
      <c r="F16" s="93"/>
      <c r="G16" s="93"/>
      <c r="H16" s="93"/>
      <c r="I16" s="93"/>
      <c r="J16" s="93"/>
      <c r="K16" s="93"/>
    </row>
    <row r="17" spans="1:11" s="13" customFormat="1" ht="39" customHeight="1">
      <c r="A17" s="103" t="s">
        <v>41</v>
      </c>
      <c r="B17" s="103"/>
      <c r="C17" s="103"/>
      <c r="D17" s="103"/>
      <c r="E17" s="103"/>
      <c r="F17" s="103"/>
      <c r="G17" s="103"/>
      <c r="H17" s="103"/>
      <c r="I17" s="103"/>
      <c r="J17" s="103"/>
      <c r="K17" s="103"/>
    </row>
    <row r="18" spans="1:11" s="13" customFormat="1" ht="32.25" customHeight="1">
      <c r="A18" s="103" t="s">
        <v>28</v>
      </c>
      <c r="B18" s="103"/>
      <c r="C18" s="103"/>
      <c r="D18" s="103"/>
      <c r="E18" s="103"/>
      <c r="F18" s="103"/>
      <c r="G18" s="103"/>
      <c r="H18" s="103"/>
      <c r="I18" s="103"/>
      <c r="J18" s="103"/>
      <c r="K18" s="103"/>
    </row>
    <row r="19" spans="1:11" s="13" customFormat="1" ht="12.75">
      <c r="A19" s="93" t="s">
        <v>92</v>
      </c>
      <c r="B19" s="93"/>
      <c r="C19" s="93"/>
      <c r="D19" s="93"/>
      <c r="E19" s="93"/>
      <c r="F19" s="93"/>
      <c r="G19" s="93"/>
      <c r="H19" s="93"/>
      <c r="I19" s="93"/>
      <c r="J19" s="93"/>
      <c r="K19" s="93"/>
    </row>
    <row r="20" spans="1:11" s="13" customFormat="1" ht="52.5" customHeight="1">
      <c r="A20" s="93" t="s">
        <v>94</v>
      </c>
      <c r="B20" s="93"/>
      <c r="C20" s="93"/>
      <c r="D20" s="93"/>
      <c r="E20" s="93"/>
      <c r="F20" s="93"/>
      <c r="G20" s="93"/>
      <c r="H20" s="93"/>
      <c r="I20" s="93"/>
      <c r="J20" s="93"/>
      <c r="K20" s="93"/>
    </row>
    <row r="21" spans="1:11" s="13" customFormat="1" ht="29.25" customHeight="1">
      <c r="A21" s="103" t="s">
        <v>45</v>
      </c>
      <c r="B21" s="103"/>
      <c r="C21" s="103"/>
      <c r="D21" s="103"/>
      <c r="E21" s="103"/>
      <c r="F21" s="103"/>
      <c r="G21" s="103"/>
      <c r="H21" s="103"/>
      <c r="I21" s="103"/>
      <c r="J21" s="103"/>
      <c r="K21" s="103"/>
    </row>
    <row r="22" spans="1:11" s="13" customFormat="1" ht="27.75" customHeight="1">
      <c r="A22" s="103" t="s">
        <v>93</v>
      </c>
      <c r="B22" s="103"/>
      <c r="C22" s="103"/>
      <c r="D22" s="103"/>
      <c r="E22" s="103"/>
      <c r="F22" s="103"/>
      <c r="G22" s="103"/>
      <c r="H22" s="103"/>
      <c r="I22" s="103"/>
      <c r="J22" s="103"/>
      <c r="K22" s="103"/>
    </row>
    <row r="23" s="13" customFormat="1" ht="12.75">
      <c r="A23" s="15"/>
    </row>
    <row r="24" spans="1:11" s="13" customFormat="1" ht="15.75" customHeight="1">
      <c r="A24" s="104" t="s">
        <v>46</v>
      </c>
      <c r="B24" s="104"/>
      <c r="C24" s="104"/>
      <c r="D24" s="104"/>
      <c r="E24" s="104"/>
      <c r="F24" s="104"/>
      <c r="G24" s="104"/>
      <c r="H24" s="104"/>
      <c r="I24" s="104"/>
      <c r="J24" s="104"/>
      <c r="K24" s="104"/>
    </row>
    <row r="25" spans="1:11" s="17" customFormat="1" ht="51" customHeight="1">
      <c r="A25" s="93" t="s">
        <v>47</v>
      </c>
      <c r="B25" s="93"/>
      <c r="C25" s="93"/>
      <c r="D25" s="93"/>
      <c r="E25" s="93"/>
      <c r="F25" s="93"/>
      <c r="G25" s="93"/>
      <c r="H25" s="93"/>
      <c r="I25" s="93"/>
      <c r="J25" s="93"/>
      <c r="K25" s="93"/>
    </row>
    <row r="26" spans="1:11" s="5" customFormat="1" ht="53.25" customHeight="1">
      <c r="A26" s="93" t="s">
        <v>48</v>
      </c>
      <c r="B26" s="93"/>
      <c r="C26" s="93"/>
      <c r="D26" s="93"/>
      <c r="E26" s="93"/>
      <c r="F26" s="93"/>
      <c r="G26" s="93"/>
      <c r="H26" s="93"/>
      <c r="I26" s="93"/>
      <c r="J26" s="93"/>
      <c r="K26" s="93"/>
    </row>
    <row r="27" spans="1:11" s="6" customFormat="1" ht="25.5" customHeight="1">
      <c r="A27" s="93" t="s">
        <v>49</v>
      </c>
      <c r="B27" s="93"/>
      <c r="C27" s="93"/>
      <c r="D27" s="93"/>
      <c r="E27" s="93"/>
      <c r="F27" s="93"/>
      <c r="G27" s="93"/>
      <c r="H27" s="93"/>
      <c r="I27" s="93"/>
      <c r="J27" s="93"/>
      <c r="K27" s="93"/>
    </row>
    <row r="28" spans="1:11" s="6" customFormat="1" ht="18" customHeight="1">
      <c r="A28" s="93" t="s">
        <v>50</v>
      </c>
      <c r="B28" s="93"/>
      <c r="C28" s="93"/>
      <c r="D28" s="93"/>
      <c r="E28" s="93"/>
      <c r="F28" s="93"/>
      <c r="G28" s="93"/>
      <c r="H28" s="93"/>
      <c r="I28" s="93"/>
      <c r="J28" s="93"/>
      <c r="K28" s="93"/>
    </row>
    <row r="29" spans="1:11" s="6" customFormat="1" ht="39.75" customHeight="1">
      <c r="A29" s="97" t="s">
        <v>51</v>
      </c>
      <c r="B29" s="97"/>
      <c r="C29" s="97"/>
      <c r="D29" s="97"/>
      <c r="E29" s="97"/>
      <c r="F29" s="97"/>
      <c r="G29" s="97"/>
      <c r="H29" s="97"/>
      <c r="I29" s="97"/>
      <c r="J29" s="97"/>
      <c r="K29" s="97"/>
    </row>
    <row r="30" spans="1:11" ht="39.75" customHeight="1">
      <c r="A30" s="93" t="s">
        <v>29</v>
      </c>
      <c r="B30" s="93"/>
      <c r="C30" s="93"/>
      <c r="D30" s="93"/>
      <c r="E30" s="93"/>
      <c r="F30" s="93"/>
      <c r="G30" s="93"/>
      <c r="H30" s="93"/>
      <c r="I30" s="93"/>
      <c r="J30" s="93"/>
      <c r="K30" s="93"/>
    </row>
    <row r="31" ht="12.75">
      <c r="A31" s="14"/>
    </row>
    <row r="32" spans="1:11" ht="12.75">
      <c r="A32" s="101" t="s">
        <v>30</v>
      </c>
      <c r="B32" s="101"/>
      <c r="C32" s="101"/>
      <c r="D32" s="101"/>
      <c r="E32" s="101"/>
      <c r="F32" s="101"/>
      <c r="G32" s="101"/>
      <c r="H32" s="101"/>
      <c r="I32" s="101"/>
      <c r="J32" s="101"/>
      <c r="K32" s="101"/>
    </row>
    <row r="33" ht="12.75">
      <c r="A33" s="15"/>
    </row>
    <row r="34" ht="12.75">
      <c r="A34" s="15"/>
    </row>
    <row r="35" spans="1:11" s="3" customFormat="1" ht="12.75">
      <c r="A35" s="102" t="s">
        <v>55</v>
      </c>
      <c r="B35" s="102"/>
      <c r="C35" s="102"/>
      <c r="D35" s="102"/>
      <c r="E35" s="102"/>
      <c r="F35" s="102"/>
      <c r="G35" s="102"/>
      <c r="H35" s="102"/>
      <c r="I35" s="102"/>
      <c r="J35" s="102"/>
      <c r="K35" s="102"/>
    </row>
    <row r="36" spans="1:11" ht="16.5" customHeight="1">
      <c r="A36" s="97" t="s">
        <v>53</v>
      </c>
      <c r="B36" s="97"/>
      <c r="C36" s="97"/>
      <c r="D36" s="97"/>
      <c r="E36" s="97"/>
      <c r="F36" s="97"/>
      <c r="G36" s="97"/>
      <c r="H36" s="97"/>
      <c r="I36" s="97"/>
      <c r="J36" s="97"/>
      <c r="K36" s="97"/>
    </row>
    <row r="37" spans="1:11" ht="30" customHeight="1">
      <c r="A37" s="97" t="s">
        <v>54</v>
      </c>
      <c r="B37" s="97"/>
      <c r="C37" s="97"/>
      <c r="D37" s="97"/>
      <c r="E37" s="97"/>
      <c r="F37" s="97"/>
      <c r="G37" s="97"/>
      <c r="H37" s="97"/>
      <c r="I37" s="97"/>
      <c r="J37" s="97"/>
      <c r="K37" s="97"/>
    </row>
    <row r="38" spans="1:11" ht="28.5" customHeight="1">
      <c r="A38" s="97" t="s">
        <v>52</v>
      </c>
      <c r="B38" s="97"/>
      <c r="C38" s="97"/>
      <c r="D38" s="97"/>
      <c r="E38" s="97"/>
      <c r="F38" s="97"/>
      <c r="G38" s="97"/>
      <c r="H38" s="97"/>
      <c r="I38" s="97"/>
      <c r="J38" s="97"/>
      <c r="K38" s="97"/>
    </row>
    <row r="39" spans="1:11" ht="27.75" customHeight="1">
      <c r="A39" s="97" t="s">
        <v>31</v>
      </c>
      <c r="B39" s="97"/>
      <c r="C39" s="97"/>
      <c r="D39" s="97"/>
      <c r="E39" s="97"/>
      <c r="F39" s="97"/>
      <c r="G39" s="97"/>
      <c r="H39" s="97"/>
      <c r="I39" s="97"/>
      <c r="J39" s="97"/>
      <c r="K39" s="97"/>
    </row>
    <row r="40" ht="12.75">
      <c r="A40" s="15"/>
    </row>
    <row r="41" spans="1:11" ht="15" customHeight="1">
      <c r="A41" s="93" t="s">
        <v>56</v>
      </c>
      <c r="B41" s="93"/>
      <c r="C41" s="93"/>
      <c r="D41" s="93"/>
      <c r="E41" s="93"/>
      <c r="F41" s="93"/>
      <c r="G41" s="93"/>
      <c r="H41" s="93"/>
      <c r="I41" s="93"/>
      <c r="J41" s="93"/>
      <c r="K41" s="93"/>
    </row>
    <row r="42" spans="1:11" ht="28.5" customHeight="1">
      <c r="A42" s="97" t="s">
        <v>57</v>
      </c>
      <c r="B42" s="97"/>
      <c r="C42" s="97"/>
      <c r="D42" s="97"/>
      <c r="E42" s="97"/>
      <c r="F42" s="97"/>
      <c r="G42" s="97"/>
      <c r="H42" s="97"/>
      <c r="I42" s="97"/>
      <c r="J42" s="97"/>
      <c r="K42" s="97"/>
    </row>
    <row r="43" spans="1:11" ht="39.75" customHeight="1">
      <c r="A43" s="97" t="s">
        <v>58</v>
      </c>
      <c r="B43" s="97"/>
      <c r="C43" s="97"/>
      <c r="D43" s="97"/>
      <c r="E43" s="97"/>
      <c r="F43" s="97"/>
      <c r="G43" s="97"/>
      <c r="H43" s="97"/>
      <c r="I43" s="97"/>
      <c r="J43" s="97"/>
      <c r="K43" s="97"/>
    </row>
    <row r="44" ht="12.75">
      <c r="A44" s="15"/>
    </row>
    <row r="45" spans="1:11" s="3" customFormat="1" ht="12.75">
      <c r="A45" s="93" t="s">
        <v>32</v>
      </c>
      <c r="B45" s="93"/>
      <c r="C45" s="93"/>
      <c r="D45" s="93"/>
      <c r="E45" s="93"/>
      <c r="F45" s="93"/>
      <c r="G45" s="93"/>
      <c r="H45" s="93"/>
      <c r="I45" s="93"/>
      <c r="J45" s="93"/>
      <c r="K45" s="93"/>
    </row>
    <row r="46" spans="1:11" ht="39.75" customHeight="1">
      <c r="A46" s="97" t="s">
        <v>33</v>
      </c>
      <c r="B46" s="97"/>
      <c r="C46" s="97"/>
      <c r="D46" s="97"/>
      <c r="E46" s="97"/>
      <c r="F46" s="97"/>
      <c r="G46" s="97"/>
      <c r="H46" s="97"/>
      <c r="I46" s="97"/>
      <c r="J46" s="97"/>
      <c r="K46" s="97"/>
    </row>
    <row r="47" ht="12.75">
      <c r="A47" s="15"/>
    </row>
    <row r="48" spans="1:11" s="3" customFormat="1" ht="15" customHeight="1">
      <c r="A48" s="93" t="s">
        <v>34</v>
      </c>
      <c r="B48" s="93"/>
      <c r="C48" s="93"/>
      <c r="D48" s="93"/>
      <c r="E48" s="93"/>
      <c r="F48" s="93"/>
      <c r="G48" s="93"/>
      <c r="H48" s="93"/>
      <c r="I48" s="93"/>
      <c r="J48" s="93"/>
      <c r="K48" s="93"/>
    </row>
    <row r="49" spans="1:11" ht="30" customHeight="1">
      <c r="A49" s="97" t="s">
        <v>35</v>
      </c>
      <c r="B49" s="97"/>
      <c r="C49" s="97"/>
      <c r="D49" s="97"/>
      <c r="E49" s="97"/>
      <c r="F49" s="97"/>
      <c r="G49" s="97"/>
      <c r="H49" s="97"/>
      <c r="I49" s="97"/>
      <c r="J49" s="97"/>
      <c r="K49" s="97"/>
    </row>
    <row r="50" spans="1:11" ht="29.25" customHeight="1">
      <c r="A50" s="97" t="s">
        <v>36</v>
      </c>
      <c r="B50" s="97"/>
      <c r="C50" s="97"/>
      <c r="D50" s="97"/>
      <c r="E50" s="97"/>
      <c r="F50" s="97"/>
      <c r="G50" s="97"/>
      <c r="H50" s="97"/>
      <c r="I50" s="97"/>
      <c r="J50" s="97"/>
      <c r="K50" s="97"/>
    </row>
    <row r="51" spans="1:11" ht="17.25" customHeight="1">
      <c r="A51" s="97" t="s">
        <v>37</v>
      </c>
      <c r="B51" s="97"/>
      <c r="C51" s="97"/>
      <c r="D51" s="97"/>
      <c r="E51" s="97"/>
      <c r="F51" s="97"/>
      <c r="G51" s="97"/>
      <c r="H51" s="97"/>
      <c r="I51" s="97"/>
      <c r="J51" s="97"/>
      <c r="K51" s="97"/>
    </row>
    <row r="52" spans="1:11" ht="15" customHeight="1">
      <c r="A52" s="97" t="s">
        <v>38</v>
      </c>
      <c r="B52" s="97"/>
      <c r="C52" s="97"/>
      <c r="D52" s="97"/>
      <c r="E52" s="97"/>
      <c r="F52" s="97"/>
      <c r="G52" s="97"/>
      <c r="H52" s="97"/>
      <c r="I52" s="97"/>
      <c r="J52" s="97"/>
      <c r="K52" s="97"/>
    </row>
    <row r="53" spans="1:11" ht="14.25" customHeight="1">
      <c r="A53" s="97" t="s">
        <v>59</v>
      </c>
      <c r="B53" s="97"/>
      <c r="C53" s="97"/>
      <c r="D53" s="97"/>
      <c r="E53" s="97"/>
      <c r="F53" s="97"/>
      <c r="G53" s="97"/>
      <c r="H53" s="97"/>
      <c r="I53" s="97"/>
      <c r="J53" s="97"/>
      <c r="K53" s="97"/>
    </row>
    <row r="54" ht="12.75">
      <c r="A54" s="15"/>
    </row>
    <row r="55" spans="1:11" ht="15.75" customHeight="1">
      <c r="A55" s="93" t="s">
        <v>88</v>
      </c>
      <c r="B55" s="93"/>
      <c r="C55" s="93"/>
      <c r="D55" s="93"/>
      <c r="E55" s="93"/>
      <c r="F55" s="93"/>
      <c r="G55" s="93"/>
      <c r="H55" s="93"/>
      <c r="I55" s="93"/>
      <c r="J55" s="93"/>
      <c r="K55" s="93"/>
    </row>
    <row r="56" spans="1:11" ht="29.25" customHeight="1">
      <c r="A56" s="97" t="s">
        <v>89</v>
      </c>
      <c r="B56" s="97"/>
      <c r="C56" s="97"/>
      <c r="D56" s="97"/>
      <c r="E56" s="97"/>
      <c r="F56" s="97"/>
      <c r="G56" s="97"/>
      <c r="H56" s="97"/>
      <c r="I56" s="97"/>
      <c r="J56" s="97"/>
      <c r="K56" s="97"/>
    </row>
    <row r="57" spans="1:11" ht="12.75">
      <c r="A57" s="97" t="s">
        <v>95</v>
      </c>
      <c r="B57" s="97"/>
      <c r="C57" s="97"/>
      <c r="D57" s="97"/>
      <c r="E57" s="97"/>
      <c r="F57" s="97"/>
      <c r="G57" s="97"/>
      <c r="H57" s="97"/>
      <c r="I57" s="97"/>
      <c r="J57" s="97"/>
      <c r="K57" s="97"/>
    </row>
    <row r="58" ht="12.75">
      <c r="A58" s="15"/>
    </row>
    <row r="59" spans="1:11" ht="15.75" customHeight="1">
      <c r="A59" s="93" t="s">
        <v>96</v>
      </c>
      <c r="B59" s="93"/>
      <c r="C59" s="93"/>
      <c r="D59" s="93"/>
      <c r="E59" s="93"/>
      <c r="F59" s="93"/>
      <c r="G59" s="93"/>
      <c r="H59" s="93"/>
      <c r="I59" s="93"/>
      <c r="J59" s="93"/>
      <c r="K59" s="93"/>
    </row>
    <row r="60" spans="1:11" ht="12.75">
      <c r="A60" s="19"/>
      <c r="B60" s="19" t="s">
        <v>99</v>
      </c>
      <c r="C60" s="19" t="s">
        <v>109</v>
      </c>
      <c r="D60" s="12"/>
      <c r="E60" s="19"/>
      <c r="F60" s="19" t="s">
        <v>107</v>
      </c>
      <c r="G60" s="19" t="s">
        <v>109</v>
      </c>
      <c r="H60" s="12"/>
      <c r="I60" s="19"/>
      <c r="J60" s="19" t="s">
        <v>121</v>
      </c>
      <c r="K60" s="19"/>
    </row>
    <row r="61" spans="1:11" ht="12.75">
      <c r="A61" s="98" t="s">
        <v>98</v>
      </c>
      <c r="B61" s="20" t="s">
        <v>102</v>
      </c>
      <c r="C61" s="20">
        <v>1</v>
      </c>
      <c r="E61" s="98" t="s">
        <v>100</v>
      </c>
      <c r="F61" s="20" t="s">
        <v>104</v>
      </c>
      <c r="G61" s="20">
        <v>1</v>
      </c>
      <c r="I61" s="98" t="s">
        <v>108</v>
      </c>
      <c r="J61" s="21" t="s">
        <v>110</v>
      </c>
      <c r="K61" s="22">
        <v>0.75</v>
      </c>
    </row>
    <row r="62" spans="1:11" ht="12.75">
      <c r="A62" s="99"/>
      <c r="B62" s="20" t="s">
        <v>113</v>
      </c>
      <c r="C62" s="20">
        <v>2</v>
      </c>
      <c r="E62" s="99"/>
      <c r="F62" s="20" t="s">
        <v>105</v>
      </c>
      <c r="G62" s="20">
        <v>2</v>
      </c>
      <c r="I62" s="99"/>
      <c r="J62" s="23" t="s">
        <v>111</v>
      </c>
      <c r="K62" s="22">
        <v>0.5</v>
      </c>
    </row>
    <row r="63" spans="1:11" ht="12.75">
      <c r="A63" s="100"/>
      <c r="B63" s="20" t="s">
        <v>114</v>
      </c>
      <c r="C63" s="20">
        <v>3</v>
      </c>
      <c r="E63" s="100"/>
      <c r="F63" s="20" t="s">
        <v>106</v>
      </c>
      <c r="G63" s="20">
        <v>3</v>
      </c>
      <c r="I63" s="100"/>
      <c r="J63" s="24">
        <v>6</v>
      </c>
      <c r="K63" s="22">
        <v>0</v>
      </c>
    </row>
    <row r="64" ht="17.25" customHeight="1"/>
    <row r="65" spans="1:11" ht="17.25" customHeight="1">
      <c r="A65" s="94" t="s">
        <v>97</v>
      </c>
      <c r="B65" s="94"/>
      <c r="C65" s="94"/>
      <c r="D65" s="94"/>
      <c r="E65" s="94"/>
      <c r="F65" s="94"/>
      <c r="G65" s="94"/>
      <c r="H65" s="94"/>
      <c r="I65" s="94"/>
      <c r="J65" s="94"/>
      <c r="K65" s="94"/>
    </row>
    <row r="66" spans="1:11" ht="12.75">
      <c r="A66" s="19"/>
      <c r="B66" s="19" t="s">
        <v>99</v>
      </c>
      <c r="C66" s="19" t="s">
        <v>109</v>
      </c>
      <c r="D66" s="12"/>
      <c r="E66" s="19"/>
      <c r="F66" s="19" t="s">
        <v>107</v>
      </c>
      <c r="G66" s="19" t="s">
        <v>109</v>
      </c>
      <c r="H66" s="12"/>
      <c r="I66" s="19"/>
      <c r="J66" s="19" t="s">
        <v>121</v>
      </c>
      <c r="K66" s="19"/>
    </row>
    <row r="67" spans="1:11" ht="13.5" customHeight="1">
      <c r="A67" s="98" t="s">
        <v>98</v>
      </c>
      <c r="B67" s="20" t="s">
        <v>101</v>
      </c>
      <c r="C67" s="20">
        <v>1</v>
      </c>
      <c r="E67" s="98" t="s">
        <v>112</v>
      </c>
      <c r="F67" s="20" t="s">
        <v>115</v>
      </c>
      <c r="G67" s="20">
        <v>1</v>
      </c>
      <c r="I67" s="98" t="s">
        <v>108</v>
      </c>
      <c r="J67" s="21" t="s">
        <v>110</v>
      </c>
      <c r="K67" s="22">
        <v>0.5</v>
      </c>
    </row>
    <row r="68" spans="1:11" ht="25.5">
      <c r="A68" s="99"/>
      <c r="B68" s="20" t="s">
        <v>102</v>
      </c>
      <c r="C68" s="20">
        <v>2</v>
      </c>
      <c r="E68" s="99"/>
      <c r="F68" s="20" t="s">
        <v>116</v>
      </c>
      <c r="G68" s="20">
        <v>2</v>
      </c>
      <c r="I68" s="99"/>
      <c r="J68" s="23" t="s">
        <v>111</v>
      </c>
      <c r="K68" s="22">
        <v>0.25</v>
      </c>
    </row>
    <row r="69" spans="1:11" ht="25.5">
      <c r="A69" s="100"/>
      <c r="B69" s="20" t="s">
        <v>103</v>
      </c>
      <c r="C69" s="20">
        <v>3</v>
      </c>
      <c r="E69" s="100"/>
      <c r="F69" s="20" t="s">
        <v>117</v>
      </c>
      <c r="G69" s="20">
        <v>3</v>
      </c>
      <c r="I69" s="100"/>
      <c r="J69" s="24">
        <v>6</v>
      </c>
      <c r="K69" s="22">
        <v>0</v>
      </c>
    </row>
    <row r="70" ht="12.75">
      <c r="A70" s="15"/>
    </row>
    <row r="71" ht="12.75">
      <c r="A71" s="14" t="s">
        <v>8</v>
      </c>
    </row>
    <row r="72" spans="1:9" ht="12.75">
      <c r="A72" s="15"/>
      <c r="B72" s="106" t="s">
        <v>124</v>
      </c>
      <c r="C72" s="107"/>
      <c r="D72" s="28" t="s">
        <v>109</v>
      </c>
      <c r="E72" s="26"/>
      <c r="F72" s="19"/>
      <c r="G72" s="95" t="s">
        <v>109</v>
      </c>
      <c r="H72" s="96"/>
      <c r="I72" s="26"/>
    </row>
    <row r="73" spans="1:9" ht="12.75">
      <c r="A73" s="15"/>
      <c r="B73" s="111" t="s">
        <v>118</v>
      </c>
      <c r="C73" s="111"/>
      <c r="D73" s="27">
        <v>1</v>
      </c>
      <c r="E73" s="26"/>
      <c r="F73" s="108" t="s">
        <v>108</v>
      </c>
      <c r="G73" s="21" t="s">
        <v>127</v>
      </c>
      <c r="H73" s="22">
        <v>0.25</v>
      </c>
      <c r="I73" s="26"/>
    </row>
    <row r="74" spans="2:9" ht="12.75" customHeight="1">
      <c r="B74" s="111" t="s">
        <v>119</v>
      </c>
      <c r="C74" s="111"/>
      <c r="D74" s="27">
        <v>1</v>
      </c>
      <c r="E74" s="26"/>
      <c r="F74" s="109"/>
      <c r="G74" s="21" t="s">
        <v>126</v>
      </c>
      <c r="H74" s="29">
        <v>0.125</v>
      </c>
      <c r="I74" s="26"/>
    </row>
    <row r="75" spans="2:9" ht="12.75" customHeight="1">
      <c r="B75" s="111" t="s">
        <v>112</v>
      </c>
      <c r="C75" s="111"/>
      <c r="D75" s="27">
        <v>1</v>
      </c>
      <c r="E75" s="26"/>
      <c r="F75" s="110"/>
      <c r="G75" s="23" t="s">
        <v>132</v>
      </c>
      <c r="H75" s="22">
        <v>0</v>
      </c>
      <c r="I75" s="26"/>
    </row>
    <row r="76" spans="2:9" ht="12.75">
      <c r="B76" s="111" t="s">
        <v>120</v>
      </c>
      <c r="C76" s="111"/>
      <c r="D76" s="27">
        <v>5</v>
      </c>
      <c r="E76" s="26"/>
      <c r="F76" s="26"/>
      <c r="G76" s="26"/>
      <c r="H76" s="26"/>
      <c r="I76" s="26"/>
    </row>
    <row r="77" spans="2:4" ht="12.75">
      <c r="B77" s="111" t="s">
        <v>125</v>
      </c>
      <c r="C77" s="111"/>
      <c r="D77" s="31">
        <v>1</v>
      </c>
    </row>
    <row r="78" spans="2:4" ht="12.75" customHeight="1">
      <c r="B78" s="112" t="s">
        <v>128</v>
      </c>
      <c r="C78" s="20" t="s">
        <v>129</v>
      </c>
      <c r="D78" s="31">
        <v>1</v>
      </c>
    </row>
    <row r="79" spans="2:4" ht="12.75">
      <c r="B79" s="112"/>
      <c r="C79" s="20" t="s">
        <v>130</v>
      </c>
      <c r="D79" s="31">
        <v>2</v>
      </c>
    </row>
    <row r="80" spans="2:4" ht="12.75">
      <c r="B80" s="112"/>
      <c r="C80" s="32" t="s">
        <v>131</v>
      </c>
      <c r="D80" s="31">
        <v>3</v>
      </c>
    </row>
    <row r="81" spans="2:4" ht="12.75">
      <c r="B81" s="33"/>
      <c r="C81" s="34"/>
      <c r="D81" s="30"/>
    </row>
    <row r="82" ht="12.75">
      <c r="A82" s="14" t="s">
        <v>123</v>
      </c>
    </row>
    <row r="83" spans="1:11" ht="24.75" customHeight="1">
      <c r="A83" s="113" t="s">
        <v>122</v>
      </c>
      <c r="B83" s="113"/>
      <c r="C83" s="113"/>
      <c r="D83" s="113"/>
      <c r="E83" s="113"/>
      <c r="F83" s="113"/>
      <c r="G83" s="113"/>
      <c r="H83" s="113"/>
      <c r="I83" s="113"/>
      <c r="J83" s="113"/>
      <c r="K83" s="113"/>
    </row>
    <row r="84" ht="12.75">
      <c r="A84" s="25"/>
    </row>
  </sheetData>
  <sheetProtection/>
  <mergeCells count="60">
    <mergeCell ref="E61:E63"/>
    <mergeCell ref="A61:A63"/>
    <mergeCell ref="A67:A69"/>
    <mergeCell ref="E67:E69"/>
    <mergeCell ref="I67:I69"/>
    <mergeCell ref="A83:K83"/>
    <mergeCell ref="B73:C73"/>
    <mergeCell ref="B74:C74"/>
    <mergeCell ref="B75:C75"/>
    <mergeCell ref="B76:C76"/>
    <mergeCell ref="B72:C72"/>
    <mergeCell ref="F73:F75"/>
    <mergeCell ref="B77:C77"/>
    <mergeCell ref="B78:B80"/>
    <mergeCell ref="A1:K1"/>
    <mergeCell ref="A3:K3"/>
    <mergeCell ref="A5:K5"/>
    <mergeCell ref="A7:K7"/>
    <mergeCell ref="A11:K11"/>
    <mergeCell ref="A13:K13"/>
    <mergeCell ref="A14:K14"/>
    <mergeCell ref="A15:K15"/>
    <mergeCell ref="A16:K16"/>
    <mergeCell ref="A17:K17"/>
    <mergeCell ref="A18:K18"/>
    <mergeCell ref="A19:K19"/>
    <mergeCell ref="A20:K20"/>
    <mergeCell ref="A21:K21"/>
    <mergeCell ref="A22:K22"/>
    <mergeCell ref="A24:K24"/>
    <mergeCell ref="A25:K25"/>
    <mergeCell ref="A26:K26"/>
    <mergeCell ref="A27:K27"/>
    <mergeCell ref="A28:K28"/>
    <mergeCell ref="A29:K29"/>
    <mergeCell ref="A30:K30"/>
    <mergeCell ref="A32:K32"/>
    <mergeCell ref="A35:K35"/>
    <mergeCell ref="A36:K36"/>
    <mergeCell ref="A37:K37"/>
    <mergeCell ref="A38:K38"/>
    <mergeCell ref="A39:K39"/>
    <mergeCell ref="A41:K41"/>
    <mergeCell ref="A42:K42"/>
    <mergeCell ref="A43:K43"/>
    <mergeCell ref="A45:K45"/>
    <mergeCell ref="A46:K46"/>
    <mergeCell ref="A48:K48"/>
    <mergeCell ref="A49:K49"/>
    <mergeCell ref="A50:K50"/>
    <mergeCell ref="A59:K59"/>
    <mergeCell ref="A65:K65"/>
    <mergeCell ref="G72:H72"/>
    <mergeCell ref="A51:K51"/>
    <mergeCell ref="A52:K52"/>
    <mergeCell ref="A53:K53"/>
    <mergeCell ref="A55:K55"/>
    <mergeCell ref="A56:K56"/>
    <mergeCell ref="A57:K57"/>
    <mergeCell ref="I61:I63"/>
  </mergeCells>
  <printOptions/>
  <pageMargins left="0.35433070866141736" right="0.35433070866141736" top="1.0236220472440944" bottom="0.03937007874015748" header="0" footer="0"/>
  <pageSetup horizontalDpi="600" verticalDpi="600" orientation="portrait"/>
  <headerFooter alignWithMargins="0">
    <oddHeader>&amp;L&amp;G&amp;R&amp;"Franklin Gothic Demi,Normal"&amp;12SECRETARÍA DE EDUCACIÓN, CULTURA Y DEPORTE
&amp;11INSTITUTO CHIHUAHUENSE DEL DEPORTE Y CULTURA FÍSICA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Lluvia Rivera</cp:lastModifiedBy>
  <cp:lastPrinted>2013-11-27T17:25:27Z</cp:lastPrinted>
  <dcterms:created xsi:type="dcterms:W3CDTF">1996-11-27T10:00:04Z</dcterms:created>
  <dcterms:modified xsi:type="dcterms:W3CDTF">2018-03-02T20:09:05Z</dcterms:modified>
  <cp:category/>
  <cp:version/>
  <cp:contentType/>
  <cp:contentStatus/>
</cp:coreProperties>
</file>